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FC\3 - ZONES DE POLICE\Event Financement des zones de police bruxelloises\Supports\"/>
    </mc:Choice>
  </mc:AlternateContent>
  <xr:revisionPtr revIDLastSave="0" documentId="13_ncr:1_{A0572067-8E36-47C6-9CE8-03C2D0353BA1}" xr6:coauthVersionLast="47" xr6:coauthVersionMax="47" xr10:uidLastSave="{00000000-0000-0000-0000-000000000000}"/>
  <bookViews>
    <workbookView xWindow="-108" yWindow="-108" windowWidth="23256" windowHeight="12456" xr2:uid="{7B207113-8E97-4697-AA4D-7FCCA1173432}"/>
  </bookViews>
  <sheets>
    <sheet name="Dotations ZP dans Fin comm" sheetId="1" r:id="rId1"/>
    <sheet name="Dotations ZP dans Fin ZP 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0" i="2" l="1"/>
  <c r="Q30" i="2"/>
  <c r="P30" i="2"/>
  <c r="I27" i="2"/>
  <c r="R26" i="2"/>
  <c r="Q26" i="2"/>
  <c r="P26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J22" i="2" s="1"/>
  <c r="I19" i="2"/>
  <c r="H19" i="2"/>
  <c r="G19" i="2"/>
  <c r="F19" i="2"/>
  <c r="E19" i="2"/>
  <c r="D19" i="2"/>
  <c r="C19" i="2"/>
  <c r="B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V16" i="2"/>
  <c r="U16" i="2"/>
  <c r="U22" i="2" s="1"/>
  <c r="T16" i="2"/>
  <c r="S16" i="2"/>
  <c r="R16" i="2"/>
  <c r="R22" i="2" s="1"/>
  <c r="Q16" i="2"/>
  <c r="P16" i="2"/>
  <c r="O16" i="2"/>
  <c r="N16" i="2"/>
  <c r="M16" i="2"/>
  <c r="M22" i="2" s="1"/>
  <c r="L16" i="2"/>
  <c r="K16" i="2"/>
  <c r="J16" i="2"/>
  <c r="I16" i="2"/>
  <c r="H16" i="2"/>
  <c r="G16" i="2"/>
  <c r="F16" i="2"/>
  <c r="E16" i="2"/>
  <c r="E22" i="2" s="1"/>
  <c r="D16" i="2"/>
  <c r="C16" i="2"/>
  <c r="B16" i="2"/>
  <c r="B22" i="2" s="1"/>
  <c r="J11" i="2"/>
  <c r="D11" i="2"/>
  <c r="V10" i="2"/>
  <c r="V31" i="2" s="1"/>
  <c r="U10" i="2"/>
  <c r="U31" i="2" s="1"/>
  <c r="T10" i="2"/>
  <c r="T31" i="2" s="1"/>
  <c r="S10" i="2"/>
  <c r="S31" i="2" s="1"/>
  <c r="R10" i="2"/>
  <c r="R31" i="2" s="1"/>
  <c r="Q10" i="2"/>
  <c r="P10" i="2"/>
  <c r="P27" i="2" s="1"/>
  <c r="O10" i="2"/>
  <c r="O31" i="2" s="1"/>
  <c r="N10" i="2"/>
  <c r="N31" i="2" s="1"/>
  <c r="M10" i="2"/>
  <c r="M31" i="2" s="1"/>
  <c r="L10" i="2"/>
  <c r="L31" i="2" s="1"/>
  <c r="K10" i="2"/>
  <c r="K31" i="2" s="1"/>
  <c r="J10" i="2"/>
  <c r="J31" i="2" s="1"/>
  <c r="I10" i="2"/>
  <c r="H10" i="2"/>
  <c r="H27" i="2" s="1"/>
  <c r="G10" i="2"/>
  <c r="G31" i="2" s="1"/>
  <c r="F10" i="2"/>
  <c r="F31" i="2" s="1"/>
  <c r="E10" i="2"/>
  <c r="E31" i="2" s="1"/>
  <c r="D10" i="2"/>
  <c r="D31" i="2" s="1"/>
  <c r="C10" i="2"/>
  <c r="C31" i="2" s="1"/>
  <c r="B10" i="2"/>
  <c r="B31" i="2" s="1"/>
  <c r="N22" i="2" l="1"/>
  <c r="I11" i="2"/>
  <c r="Q11" i="2"/>
  <c r="L11" i="2"/>
  <c r="G22" i="2"/>
  <c r="O22" i="2"/>
  <c r="Q27" i="2"/>
  <c r="F22" i="2"/>
  <c r="V22" i="2"/>
  <c r="R11" i="2"/>
  <c r="H22" i="2"/>
  <c r="P22" i="2"/>
  <c r="Q22" i="2"/>
  <c r="T11" i="2"/>
  <c r="C22" i="2"/>
  <c r="S22" i="2"/>
  <c r="H31" i="2"/>
  <c r="I22" i="2"/>
  <c r="K22" i="2"/>
  <c r="D22" i="2"/>
  <c r="L22" i="2"/>
  <c r="T22" i="2"/>
  <c r="P31" i="2"/>
  <c r="C11" i="2"/>
  <c r="K11" i="2"/>
  <c r="S11" i="2"/>
  <c r="B27" i="2"/>
  <c r="J27" i="2"/>
  <c r="R27" i="2"/>
  <c r="I31" i="2"/>
  <c r="Q31" i="2"/>
  <c r="C27" i="2"/>
  <c r="K27" i="2"/>
  <c r="S27" i="2"/>
  <c r="E11" i="2"/>
  <c r="M11" i="2"/>
  <c r="U11" i="2"/>
  <c r="D27" i="2"/>
  <c r="L27" i="2"/>
  <c r="T27" i="2"/>
  <c r="F11" i="2"/>
  <c r="N11" i="2"/>
  <c r="V11" i="2"/>
  <c r="E27" i="2"/>
  <c r="M27" i="2"/>
  <c r="U27" i="2"/>
  <c r="G11" i="2"/>
  <c r="O11" i="2"/>
  <c r="F27" i="2"/>
  <c r="N27" i="2"/>
  <c r="V27" i="2"/>
  <c r="H11" i="2"/>
  <c r="G27" i="2"/>
  <c r="O27" i="2"/>
  <c r="P11" i="2"/>
  <c r="V22" i="1" l="1"/>
  <c r="V23" i="1" s="1"/>
  <c r="V30" i="1"/>
  <c r="V92" i="1" s="1"/>
  <c r="V31" i="1"/>
  <c r="V116" i="1" s="1"/>
  <c r="V32" i="1"/>
  <c r="V123" i="1" s="1"/>
  <c r="V33" i="1"/>
  <c r="V95" i="1" s="1"/>
  <c r="V34" i="1"/>
  <c r="V96" i="1" s="1"/>
  <c r="V39" i="1"/>
  <c r="V65" i="1" s="1"/>
  <c r="V40" i="1"/>
  <c r="V126" i="1" s="1"/>
  <c r="V41" i="1"/>
  <c r="V42" i="1"/>
  <c r="V111" i="1" s="1"/>
  <c r="V43" i="1"/>
  <c r="V133" i="1" s="1"/>
  <c r="V134" i="1" s="1"/>
  <c r="V44" i="1"/>
  <c r="V119" i="1" s="1"/>
  <c r="V45" i="1"/>
  <c r="V112" i="1" s="1"/>
  <c r="V46" i="1"/>
  <c r="V47" i="1"/>
  <c r="V113" i="1" s="1"/>
  <c r="V48" i="1"/>
  <c r="V120" i="1" s="1"/>
  <c r="V49" i="1"/>
  <c r="V50" i="1"/>
  <c r="V115" i="1" s="1"/>
  <c r="V51" i="1"/>
  <c r="V128" i="1" s="1"/>
  <c r="V52" i="1"/>
  <c r="V121" i="1" s="1"/>
  <c r="V53" i="1"/>
  <c r="V54" i="1"/>
  <c r="V129" i="1" s="1"/>
  <c r="V55" i="1"/>
  <c r="V104" i="1" s="1"/>
  <c r="V56" i="1"/>
  <c r="V57" i="1"/>
  <c r="V58" i="1"/>
  <c r="V107" i="1" s="1"/>
  <c r="V59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6" i="1"/>
  <c r="V87" i="1"/>
  <c r="V103" i="1"/>
  <c r="V105" i="1"/>
  <c r="V106" i="1"/>
  <c r="V114" i="1"/>
  <c r="V122" i="1"/>
  <c r="V127" i="1"/>
  <c r="Q102" i="1"/>
  <c r="Q118" i="1" s="1"/>
  <c r="Q125" i="1" s="1"/>
  <c r="Q132" i="1" s="1"/>
  <c r="P102" i="1"/>
  <c r="P118" i="1" s="1"/>
  <c r="P125" i="1" s="1"/>
  <c r="P132" i="1" s="1"/>
  <c r="O102" i="1"/>
  <c r="O118" i="1" s="1"/>
  <c r="O125" i="1" s="1"/>
  <c r="O132" i="1" s="1"/>
  <c r="N102" i="1"/>
  <c r="N118" i="1" s="1"/>
  <c r="N125" i="1" s="1"/>
  <c r="N132" i="1" s="1"/>
  <c r="M102" i="1"/>
  <c r="M118" i="1" s="1"/>
  <c r="M125" i="1" s="1"/>
  <c r="M132" i="1" s="1"/>
  <c r="L102" i="1"/>
  <c r="L118" i="1" s="1"/>
  <c r="L125" i="1" s="1"/>
  <c r="L132" i="1" s="1"/>
  <c r="K102" i="1"/>
  <c r="K110" i="1" s="1"/>
  <c r="J102" i="1"/>
  <c r="J118" i="1" s="1"/>
  <c r="J125" i="1" s="1"/>
  <c r="J132" i="1" s="1"/>
  <c r="I102" i="1"/>
  <c r="I118" i="1" s="1"/>
  <c r="I125" i="1" s="1"/>
  <c r="I132" i="1" s="1"/>
  <c r="H102" i="1"/>
  <c r="H118" i="1" s="1"/>
  <c r="H125" i="1" s="1"/>
  <c r="H132" i="1" s="1"/>
  <c r="G102" i="1"/>
  <c r="G118" i="1" s="1"/>
  <c r="G125" i="1" s="1"/>
  <c r="G132" i="1" s="1"/>
  <c r="F102" i="1"/>
  <c r="F118" i="1" s="1"/>
  <c r="F125" i="1" s="1"/>
  <c r="F132" i="1" s="1"/>
  <c r="E102" i="1"/>
  <c r="E118" i="1" s="1"/>
  <c r="E125" i="1" s="1"/>
  <c r="E132" i="1" s="1"/>
  <c r="D102" i="1"/>
  <c r="D118" i="1" s="1"/>
  <c r="D125" i="1" s="1"/>
  <c r="D132" i="1" s="1"/>
  <c r="C102" i="1"/>
  <c r="B102" i="1"/>
  <c r="B118" i="1" s="1"/>
  <c r="B125" i="1" s="1"/>
  <c r="B132" i="1" s="1"/>
  <c r="Q91" i="1"/>
  <c r="P91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U58" i="1"/>
  <c r="U107" i="1" s="1"/>
  <c r="T58" i="1"/>
  <c r="T107" i="1" s="1"/>
  <c r="S58" i="1"/>
  <c r="S107" i="1" s="1"/>
  <c r="R58" i="1"/>
  <c r="R107" i="1" s="1"/>
  <c r="Q58" i="1"/>
  <c r="Q107" i="1" s="1"/>
  <c r="P58" i="1"/>
  <c r="P107" i="1" s="1"/>
  <c r="O58" i="1"/>
  <c r="O107" i="1" s="1"/>
  <c r="N58" i="1"/>
  <c r="N107" i="1" s="1"/>
  <c r="M58" i="1"/>
  <c r="M107" i="1" s="1"/>
  <c r="L58" i="1"/>
  <c r="L107" i="1" s="1"/>
  <c r="K58" i="1"/>
  <c r="K107" i="1" s="1"/>
  <c r="J58" i="1"/>
  <c r="J107" i="1" s="1"/>
  <c r="I58" i="1"/>
  <c r="I107" i="1" s="1"/>
  <c r="H58" i="1"/>
  <c r="H107" i="1" s="1"/>
  <c r="G58" i="1"/>
  <c r="G107" i="1" s="1"/>
  <c r="F58" i="1"/>
  <c r="F107" i="1" s="1"/>
  <c r="E58" i="1"/>
  <c r="E107" i="1" s="1"/>
  <c r="D58" i="1"/>
  <c r="D107" i="1" s="1"/>
  <c r="C58" i="1"/>
  <c r="C107" i="1" s="1"/>
  <c r="B58" i="1"/>
  <c r="B107" i="1" s="1"/>
  <c r="U57" i="1"/>
  <c r="U106" i="1" s="1"/>
  <c r="T57" i="1"/>
  <c r="T106" i="1" s="1"/>
  <c r="S57" i="1"/>
  <c r="S106" i="1" s="1"/>
  <c r="R57" i="1"/>
  <c r="R106" i="1" s="1"/>
  <c r="Q57" i="1"/>
  <c r="Q106" i="1" s="1"/>
  <c r="P57" i="1"/>
  <c r="P106" i="1" s="1"/>
  <c r="O57" i="1"/>
  <c r="O106" i="1" s="1"/>
  <c r="N57" i="1"/>
  <c r="N106" i="1" s="1"/>
  <c r="M57" i="1"/>
  <c r="M106" i="1" s="1"/>
  <c r="L57" i="1"/>
  <c r="L106" i="1" s="1"/>
  <c r="K57" i="1"/>
  <c r="K106" i="1" s="1"/>
  <c r="J57" i="1"/>
  <c r="J106" i="1" s="1"/>
  <c r="I57" i="1"/>
  <c r="I106" i="1" s="1"/>
  <c r="H57" i="1"/>
  <c r="H106" i="1" s="1"/>
  <c r="G57" i="1"/>
  <c r="G106" i="1" s="1"/>
  <c r="F57" i="1"/>
  <c r="F106" i="1" s="1"/>
  <c r="E57" i="1"/>
  <c r="E106" i="1" s="1"/>
  <c r="D57" i="1"/>
  <c r="D106" i="1" s="1"/>
  <c r="C57" i="1"/>
  <c r="C106" i="1" s="1"/>
  <c r="B57" i="1"/>
  <c r="B106" i="1" s="1"/>
  <c r="U56" i="1"/>
  <c r="U105" i="1" s="1"/>
  <c r="T56" i="1"/>
  <c r="T105" i="1" s="1"/>
  <c r="S56" i="1"/>
  <c r="S105" i="1" s="1"/>
  <c r="R56" i="1"/>
  <c r="R105" i="1" s="1"/>
  <c r="Q56" i="1"/>
  <c r="Q105" i="1" s="1"/>
  <c r="P56" i="1"/>
  <c r="P105" i="1" s="1"/>
  <c r="O56" i="1"/>
  <c r="O105" i="1" s="1"/>
  <c r="N56" i="1"/>
  <c r="N105" i="1" s="1"/>
  <c r="M56" i="1"/>
  <c r="M105" i="1" s="1"/>
  <c r="L56" i="1"/>
  <c r="L105" i="1" s="1"/>
  <c r="K56" i="1"/>
  <c r="K105" i="1" s="1"/>
  <c r="J56" i="1"/>
  <c r="J105" i="1" s="1"/>
  <c r="I56" i="1"/>
  <c r="I105" i="1" s="1"/>
  <c r="H56" i="1"/>
  <c r="H105" i="1" s="1"/>
  <c r="G56" i="1"/>
  <c r="G105" i="1" s="1"/>
  <c r="F56" i="1"/>
  <c r="F105" i="1" s="1"/>
  <c r="E56" i="1"/>
  <c r="E105" i="1" s="1"/>
  <c r="D56" i="1"/>
  <c r="D105" i="1" s="1"/>
  <c r="C56" i="1"/>
  <c r="C105" i="1" s="1"/>
  <c r="B56" i="1"/>
  <c r="B105" i="1" s="1"/>
  <c r="U55" i="1"/>
  <c r="U104" i="1" s="1"/>
  <c r="T55" i="1"/>
  <c r="T104" i="1" s="1"/>
  <c r="S55" i="1"/>
  <c r="S104" i="1" s="1"/>
  <c r="R55" i="1"/>
  <c r="R104" i="1" s="1"/>
  <c r="Q55" i="1"/>
  <c r="Q104" i="1" s="1"/>
  <c r="P55" i="1"/>
  <c r="P104" i="1" s="1"/>
  <c r="O55" i="1"/>
  <c r="O104" i="1" s="1"/>
  <c r="N55" i="1"/>
  <c r="N104" i="1" s="1"/>
  <c r="M55" i="1"/>
  <c r="M104" i="1" s="1"/>
  <c r="L55" i="1"/>
  <c r="L104" i="1" s="1"/>
  <c r="K55" i="1"/>
  <c r="K104" i="1" s="1"/>
  <c r="J55" i="1"/>
  <c r="J104" i="1" s="1"/>
  <c r="I55" i="1"/>
  <c r="I104" i="1" s="1"/>
  <c r="H55" i="1"/>
  <c r="H104" i="1" s="1"/>
  <c r="G55" i="1"/>
  <c r="G104" i="1" s="1"/>
  <c r="F55" i="1"/>
  <c r="F104" i="1" s="1"/>
  <c r="E55" i="1"/>
  <c r="E104" i="1" s="1"/>
  <c r="D55" i="1"/>
  <c r="D104" i="1" s="1"/>
  <c r="C55" i="1"/>
  <c r="C104" i="1" s="1"/>
  <c r="B55" i="1"/>
  <c r="B104" i="1" s="1"/>
  <c r="U54" i="1"/>
  <c r="U129" i="1" s="1"/>
  <c r="T54" i="1"/>
  <c r="T129" i="1" s="1"/>
  <c r="S54" i="1"/>
  <c r="S129" i="1" s="1"/>
  <c r="R54" i="1"/>
  <c r="R129" i="1" s="1"/>
  <c r="Q54" i="1"/>
  <c r="Q129" i="1" s="1"/>
  <c r="P54" i="1"/>
  <c r="P129" i="1" s="1"/>
  <c r="O54" i="1"/>
  <c r="O129" i="1" s="1"/>
  <c r="N54" i="1"/>
  <c r="N129" i="1" s="1"/>
  <c r="M54" i="1"/>
  <c r="M129" i="1" s="1"/>
  <c r="L54" i="1"/>
  <c r="L129" i="1" s="1"/>
  <c r="K54" i="1"/>
  <c r="K129" i="1" s="1"/>
  <c r="J54" i="1"/>
  <c r="J129" i="1" s="1"/>
  <c r="I54" i="1"/>
  <c r="I129" i="1" s="1"/>
  <c r="H54" i="1"/>
  <c r="H129" i="1" s="1"/>
  <c r="G54" i="1"/>
  <c r="G129" i="1" s="1"/>
  <c r="F54" i="1"/>
  <c r="F129" i="1" s="1"/>
  <c r="E54" i="1"/>
  <c r="E129" i="1" s="1"/>
  <c r="D54" i="1"/>
  <c r="D129" i="1" s="1"/>
  <c r="C54" i="1"/>
  <c r="C129" i="1" s="1"/>
  <c r="B54" i="1"/>
  <c r="B129" i="1" s="1"/>
  <c r="U53" i="1"/>
  <c r="U122" i="1" s="1"/>
  <c r="T53" i="1"/>
  <c r="T122" i="1" s="1"/>
  <c r="S53" i="1"/>
  <c r="S122" i="1" s="1"/>
  <c r="R53" i="1"/>
  <c r="R122" i="1" s="1"/>
  <c r="Q53" i="1"/>
  <c r="Q122" i="1" s="1"/>
  <c r="P53" i="1"/>
  <c r="P122" i="1" s="1"/>
  <c r="O53" i="1"/>
  <c r="O122" i="1" s="1"/>
  <c r="N53" i="1"/>
  <c r="N122" i="1" s="1"/>
  <c r="M53" i="1"/>
  <c r="M122" i="1" s="1"/>
  <c r="L53" i="1"/>
  <c r="L122" i="1" s="1"/>
  <c r="K53" i="1"/>
  <c r="K122" i="1" s="1"/>
  <c r="J53" i="1"/>
  <c r="J122" i="1" s="1"/>
  <c r="I53" i="1"/>
  <c r="I122" i="1" s="1"/>
  <c r="H53" i="1"/>
  <c r="H122" i="1" s="1"/>
  <c r="G53" i="1"/>
  <c r="G122" i="1" s="1"/>
  <c r="F53" i="1"/>
  <c r="F122" i="1" s="1"/>
  <c r="E53" i="1"/>
  <c r="E122" i="1" s="1"/>
  <c r="D53" i="1"/>
  <c r="D122" i="1" s="1"/>
  <c r="C53" i="1"/>
  <c r="C122" i="1" s="1"/>
  <c r="B53" i="1"/>
  <c r="B122" i="1" s="1"/>
  <c r="U52" i="1"/>
  <c r="U121" i="1" s="1"/>
  <c r="T52" i="1"/>
  <c r="T121" i="1" s="1"/>
  <c r="S52" i="1"/>
  <c r="S121" i="1" s="1"/>
  <c r="R52" i="1"/>
  <c r="R121" i="1" s="1"/>
  <c r="Q52" i="1"/>
  <c r="Q121" i="1" s="1"/>
  <c r="P52" i="1"/>
  <c r="P121" i="1" s="1"/>
  <c r="O52" i="1"/>
  <c r="O121" i="1" s="1"/>
  <c r="N52" i="1"/>
  <c r="N121" i="1" s="1"/>
  <c r="M52" i="1"/>
  <c r="M121" i="1" s="1"/>
  <c r="L52" i="1"/>
  <c r="L121" i="1" s="1"/>
  <c r="K52" i="1"/>
  <c r="K121" i="1" s="1"/>
  <c r="J52" i="1"/>
  <c r="J121" i="1" s="1"/>
  <c r="I52" i="1"/>
  <c r="I121" i="1" s="1"/>
  <c r="H52" i="1"/>
  <c r="H121" i="1" s="1"/>
  <c r="G52" i="1"/>
  <c r="G121" i="1" s="1"/>
  <c r="F52" i="1"/>
  <c r="F121" i="1" s="1"/>
  <c r="E52" i="1"/>
  <c r="E121" i="1" s="1"/>
  <c r="D52" i="1"/>
  <c r="D121" i="1" s="1"/>
  <c r="C52" i="1"/>
  <c r="C121" i="1" s="1"/>
  <c r="B52" i="1"/>
  <c r="B121" i="1" s="1"/>
  <c r="U51" i="1"/>
  <c r="U128" i="1" s="1"/>
  <c r="T51" i="1"/>
  <c r="T128" i="1" s="1"/>
  <c r="S51" i="1"/>
  <c r="S128" i="1" s="1"/>
  <c r="R51" i="1"/>
  <c r="R128" i="1" s="1"/>
  <c r="Q51" i="1"/>
  <c r="Q128" i="1" s="1"/>
  <c r="P51" i="1"/>
  <c r="P128" i="1" s="1"/>
  <c r="O51" i="1"/>
  <c r="O128" i="1" s="1"/>
  <c r="N51" i="1"/>
  <c r="N128" i="1" s="1"/>
  <c r="M51" i="1"/>
  <c r="M128" i="1" s="1"/>
  <c r="L51" i="1"/>
  <c r="L128" i="1" s="1"/>
  <c r="K51" i="1"/>
  <c r="K128" i="1" s="1"/>
  <c r="J51" i="1"/>
  <c r="J128" i="1" s="1"/>
  <c r="I51" i="1"/>
  <c r="I128" i="1" s="1"/>
  <c r="H51" i="1"/>
  <c r="H128" i="1" s="1"/>
  <c r="G51" i="1"/>
  <c r="G128" i="1" s="1"/>
  <c r="F51" i="1"/>
  <c r="F128" i="1" s="1"/>
  <c r="E51" i="1"/>
  <c r="E128" i="1" s="1"/>
  <c r="D51" i="1"/>
  <c r="D128" i="1" s="1"/>
  <c r="C51" i="1"/>
  <c r="C128" i="1" s="1"/>
  <c r="B51" i="1"/>
  <c r="B128" i="1" s="1"/>
  <c r="U50" i="1"/>
  <c r="U115" i="1" s="1"/>
  <c r="T50" i="1"/>
  <c r="T115" i="1" s="1"/>
  <c r="S50" i="1"/>
  <c r="S115" i="1" s="1"/>
  <c r="R50" i="1"/>
  <c r="R115" i="1" s="1"/>
  <c r="Q50" i="1"/>
  <c r="Q115" i="1" s="1"/>
  <c r="P50" i="1"/>
  <c r="P115" i="1" s="1"/>
  <c r="O50" i="1"/>
  <c r="O115" i="1" s="1"/>
  <c r="N50" i="1"/>
  <c r="N115" i="1" s="1"/>
  <c r="M50" i="1"/>
  <c r="M115" i="1" s="1"/>
  <c r="L50" i="1"/>
  <c r="L115" i="1" s="1"/>
  <c r="K50" i="1"/>
  <c r="K115" i="1" s="1"/>
  <c r="J50" i="1"/>
  <c r="J115" i="1" s="1"/>
  <c r="I50" i="1"/>
  <c r="I115" i="1" s="1"/>
  <c r="H50" i="1"/>
  <c r="H115" i="1" s="1"/>
  <c r="G50" i="1"/>
  <c r="G115" i="1" s="1"/>
  <c r="F50" i="1"/>
  <c r="F115" i="1" s="1"/>
  <c r="E50" i="1"/>
  <c r="E115" i="1" s="1"/>
  <c r="D50" i="1"/>
  <c r="D115" i="1" s="1"/>
  <c r="C50" i="1"/>
  <c r="C115" i="1" s="1"/>
  <c r="B50" i="1"/>
  <c r="B115" i="1" s="1"/>
  <c r="U49" i="1"/>
  <c r="U114" i="1" s="1"/>
  <c r="T49" i="1"/>
  <c r="T114" i="1" s="1"/>
  <c r="S49" i="1"/>
  <c r="S114" i="1" s="1"/>
  <c r="R49" i="1"/>
  <c r="R114" i="1" s="1"/>
  <c r="Q49" i="1"/>
  <c r="Q114" i="1" s="1"/>
  <c r="P49" i="1"/>
  <c r="P114" i="1" s="1"/>
  <c r="O49" i="1"/>
  <c r="O114" i="1" s="1"/>
  <c r="N49" i="1"/>
  <c r="N114" i="1" s="1"/>
  <c r="M49" i="1"/>
  <c r="M114" i="1" s="1"/>
  <c r="L49" i="1"/>
  <c r="L114" i="1" s="1"/>
  <c r="K49" i="1"/>
  <c r="K114" i="1" s="1"/>
  <c r="J49" i="1"/>
  <c r="J114" i="1" s="1"/>
  <c r="I49" i="1"/>
  <c r="I114" i="1" s="1"/>
  <c r="H49" i="1"/>
  <c r="H114" i="1" s="1"/>
  <c r="G49" i="1"/>
  <c r="G114" i="1" s="1"/>
  <c r="F49" i="1"/>
  <c r="F114" i="1" s="1"/>
  <c r="E49" i="1"/>
  <c r="E114" i="1" s="1"/>
  <c r="D49" i="1"/>
  <c r="D114" i="1" s="1"/>
  <c r="C49" i="1"/>
  <c r="C114" i="1" s="1"/>
  <c r="B49" i="1"/>
  <c r="B114" i="1" s="1"/>
  <c r="U48" i="1"/>
  <c r="U120" i="1" s="1"/>
  <c r="T48" i="1"/>
  <c r="T120" i="1" s="1"/>
  <c r="S48" i="1"/>
  <c r="S120" i="1" s="1"/>
  <c r="R48" i="1"/>
  <c r="R120" i="1" s="1"/>
  <c r="Q48" i="1"/>
  <c r="Q120" i="1" s="1"/>
  <c r="P48" i="1"/>
  <c r="P120" i="1" s="1"/>
  <c r="O48" i="1"/>
  <c r="O120" i="1" s="1"/>
  <c r="N48" i="1"/>
  <c r="N120" i="1" s="1"/>
  <c r="M48" i="1"/>
  <c r="M120" i="1" s="1"/>
  <c r="L48" i="1"/>
  <c r="L120" i="1" s="1"/>
  <c r="K48" i="1"/>
  <c r="K120" i="1" s="1"/>
  <c r="J48" i="1"/>
  <c r="J120" i="1" s="1"/>
  <c r="I48" i="1"/>
  <c r="I120" i="1" s="1"/>
  <c r="H48" i="1"/>
  <c r="H120" i="1" s="1"/>
  <c r="G48" i="1"/>
  <c r="G120" i="1" s="1"/>
  <c r="F48" i="1"/>
  <c r="F120" i="1" s="1"/>
  <c r="E48" i="1"/>
  <c r="E120" i="1" s="1"/>
  <c r="D48" i="1"/>
  <c r="D120" i="1" s="1"/>
  <c r="C48" i="1"/>
  <c r="C120" i="1" s="1"/>
  <c r="B48" i="1"/>
  <c r="B120" i="1" s="1"/>
  <c r="U47" i="1"/>
  <c r="U113" i="1" s="1"/>
  <c r="T47" i="1"/>
  <c r="T113" i="1" s="1"/>
  <c r="S47" i="1"/>
  <c r="S113" i="1" s="1"/>
  <c r="R47" i="1"/>
  <c r="R113" i="1" s="1"/>
  <c r="Q47" i="1"/>
  <c r="Q113" i="1" s="1"/>
  <c r="P47" i="1"/>
  <c r="P113" i="1" s="1"/>
  <c r="O47" i="1"/>
  <c r="O113" i="1" s="1"/>
  <c r="N47" i="1"/>
  <c r="N113" i="1" s="1"/>
  <c r="M47" i="1"/>
  <c r="M113" i="1" s="1"/>
  <c r="L47" i="1"/>
  <c r="L113" i="1" s="1"/>
  <c r="K47" i="1"/>
  <c r="K113" i="1" s="1"/>
  <c r="J47" i="1"/>
  <c r="J113" i="1" s="1"/>
  <c r="I47" i="1"/>
  <c r="I113" i="1" s="1"/>
  <c r="H47" i="1"/>
  <c r="H113" i="1" s="1"/>
  <c r="G47" i="1"/>
  <c r="G113" i="1" s="1"/>
  <c r="F47" i="1"/>
  <c r="F113" i="1" s="1"/>
  <c r="E47" i="1"/>
  <c r="E113" i="1" s="1"/>
  <c r="D47" i="1"/>
  <c r="D113" i="1" s="1"/>
  <c r="C47" i="1"/>
  <c r="C113" i="1" s="1"/>
  <c r="B47" i="1"/>
  <c r="B113" i="1" s="1"/>
  <c r="U46" i="1"/>
  <c r="U127" i="1" s="1"/>
  <c r="T46" i="1"/>
  <c r="T127" i="1" s="1"/>
  <c r="S46" i="1"/>
  <c r="S127" i="1" s="1"/>
  <c r="R46" i="1"/>
  <c r="R127" i="1" s="1"/>
  <c r="Q46" i="1"/>
  <c r="Q127" i="1" s="1"/>
  <c r="P46" i="1"/>
  <c r="P127" i="1" s="1"/>
  <c r="O46" i="1"/>
  <c r="O127" i="1" s="1"/>
  <c r="N46" i="1"/>
  <c r="N127" i="1" s="1"/>
  <c r="M46" i="1"/>
  <c r="M127" i="1" s="1"/>
  <c r="L46" i="1"/>
  <c r="L127" i="1" s="1"/>
  <c r="K46" i="1"/>
  <c r="K127" i="1" s="1"/>
  <c r="J46" i="1"/>
  <c r="J127" i="1" s="1"/>
  <c r="I46" i="1"/>
  <c r="I127" i="1" s="1"/>
  <c r="H46" i="1"/>
  <c r="H127" i="1" s="1"/>
  <c r="G46" i="1"/>
  <c r="G127" i="1" s="1"/>
  <c r="F46" i="1"/>
  <c r="F127" i="1" s="1"/>
  <c r="E46" i="1"/>
  <c r="E127" i="1" s="1"/>
  <c r="D46" i="1"/>
  <c r="D127" i="1" s="1"/>
  <c r="C46" i="1"/>
  <c r="C127" i="1" s="1"/>
  <c r="B46" i="1"/>
  <c r="B127" i="1" s="1"/>
  <c r="U45" i="1"/>
  <c r="U112" i="1" s="1"/>
  <c r="T45" i="1"/>
  <c r="T112" i="1" s="1"/>
  <c r="S45" i="1"/>
  <c r="S112" i="1" s="1"/>
  <c r="R45" i="1"/>
  <c r="R112" i="1" s="1"/>
  <c r="Q45" i="1"/>
  <c r="Q112" i="1" s="1"/>
  <c r="P45" i="1"/>
  <c r="P112" i="1" s="1"/>
  <c r="O45" i="1"/>
  <c r="O112" i="1" s="1"/>
  <c r="N45" i="1"/>
  <c r="N112" i="1" s="1"/>
  <c r="M45" i="1"/>
  <c r="M112" i="1" s="1"/>
  <c r="L45" i="1"/>
  <c r="L112" i="1" s="1"/>
  <c r="K45" i="1"/>
  <c r="K112" i="1" s="1"/>
  <c r="J45" i="1"/>
  <c r="J112" i="1" s="1"/>
  <c r="I45" i="1"/>
  <c r="I112" i="1" s="1"/>
  <c r="H45" i="1"/>
  <c r="H112" i="1" s="1"/>
  <c r="G45" i="1"/>
  <c r="G112" i="1" s="1"/>
  <c r="F45" i="1"/>
  <c r="F112" i="1" s="1"/>
  <c r="E45" i="1"/>
  <c r="E112" i="1" s="1"/>
  <c r="D45" i="1"/>
  <c r="D112" i="1" s="1"/>
  <c r="C45" i="1"/>
  <c r="C112" i="1" s="1"/>
  <c r="B45" i="1"/>
  <c r="B112" i="1" s="1"/>
  <c r="U44" i="1"/>
  <c r="U119" i="1" s="1"/>
  <c r="T44" i="1"/>
  <c r="T119" i="1" s="1"/>
  <c r="S44" i="1"/>
  <c r="S119" i="1" s="1"/>
  <c r="R44" i="1"/>
  <c r="R119" i="1" s="1"/>
  <c r="Q44" i="1"/>
  <c r="Q119" i="1" s="1"/>
  <c r="P44" i="1"/>
  <c r="P119" i="1" s="1"/>
  <c r="O44" i="1"/>
  <c r="O119" i="1" s="1"/>
  <c r="N44" i="1"/>
  <c r="N119" i="1" s="1"/>
  <c r="M44" i="1"/>
  <c r="M119" i="1" s="1"/>
  <c r="L44" i="1"/>
  <c r="L119" i="1" s="1"/>
  <c r="K44" i="1"/>
  <c r="K119" i="1" s="1"/>
  <c r="J44" i="1"/>
  <c r="J119" i="1" s="1"/>
  <c r="I44" i="1"/>
  <c r="I119" i="1" s="1"/>
  <c r="H44" i="1"/>
  <c r="H119" i="1" s="1"/>
  <c r="G44" i="1"/>
  <c r="G119" i="1" s="1"/>
  <c r="F44" i="1"/>
  <c r="F119" i="1" s="1"/>
  <c r="E44" i="1"/>
  <c r="E119" i="1" s="1"/>
  <c r="D44" i="1"/>
  <c r="D119" i="1" s="1"/>
  <c r="C44" i="1"/>
  <c r="C119" i="1" s="1"/>
  <c r="B44" i="1"/>
  <c r="B119" i="1" s="1"/>
  <c r="U43" i="1"/>
  <c r="U133" i="1" s="1"/>
  <c r="U134" i="1" s="1"/>
  <c r="T43" i="1"/>
  <c r="T133" i="1" s="1"/>
  <c r="T134" i="1" s="1"/>
  <c r="S43" i="1"/>
  <c r="S133" i="1" s="1"/>
  <c r="S134" i="1" s="1"/>
  <c r="R43" i="1"/>
  <c r="R133" i="1" s="1"/>
  <c r="R134" i="1" s="1"/>
  <c r="Q43" i="1"/>
  <c r="Q133" i="1" s="1"/>
  <c r="Q134" i="1" s="1"/>
  <c r="P43" i="1"/>
  <c r="P133" i="1" s="1"/>
  <c r="P134" i="1" s="1"/>
  <c r="O43" i="1"/>
  <c r="O133" i="1" s="1"/>
  <c r="O134" i="1" s="1"/>
  <c r="N43" i="1"/>
  <c r="N133" i="1" s="1"/>
  <c r="N134" i="1" s="1"/>
  <c r="M43" i="1"/>
  <c r="M133" i="1" s="1"/>
  <c r="M134" i="1" s="1"/>
  <c r="L43" i="1"/>
  <c r="L133" i="1" s="1"/>
  <c r="L134" i="1" s="1"/>
  <c r="K43" i="1"/>
  <c r="K133" i="1" s="1"/>
  <c r="K134" i="1" s="1"/>
  <c r="J43" i="1"/>
  <c r="J133" i="1" s="1"/>
  <c r="J134" i="1" s="1"/>
  <c r="I43" i="1"/>
  <c r="I133" i="1" s="1"/>
  <c r="I134" i="1" s="1"/>
  <c r="H43" i="1"/>
  <c r="H133" i="1" s="1"/>
  <c r="H134" i="1" s="1"/>
  <c r="G43" i="1"/>
  <c r="G133" i="1" s="1"/>
  <c r="G134" i="1" s="1"/>
  <c r="F43" i="1"/>
  <c r="F133" i="1" s="1"/>
  <c r="F134" i="1" s="1"/>
  <c r="E43" i="1"/>
  <c r="E133" i="1" s="1"/>
  <c r="E134" i="1" s="1"/>
  <c r="D43" i="1"/>
  <c r="D133" i="1" s="1"/>
  <c r="D134" i="1" s="1"/>
  <c r="C43" i="1"/>
  <c r="C133" i="1" s="1"/>
  <c r="C134" i="1" s="1"/>
  <c r="B43" i="1"/>
  <c r="B133" i="1" s="1"/>
  <c r="B134" i="1" s="1"/>
  <c r="U42" i="1"/>
  <c r="U111" i="1" s="1"/>
  <c r="T42" i="1"/>
  <c r="T111" i="1" s="1"/>
  <c r="S42" i="1"/>
  <c r="S111" i="1" s="1"/>
  <c r="R42" i="1"/>
  <c r="R111" i="1" s="1"/>
  <c r="Q42" i="1"/>
  <c r="Q111" i="1" s="1"/>
  <c r="P42" i="1"/>
  <c r="P111" i="1" s="1"/>
  <c r="O42" i="1"/>
  <c r="O111" i="1" s="1"/>
  <c r="N42" i="1"/>
  <c r="N111" i="1" s="1"/>
  <c r="M42" i="1"/>
  <c r="M111" i="1" s="1"/>
  <c r="L42" i="1"/>
  <c r="L111" i="1" s="1"/>
  <c r="K42" i="1"/>
  <c r="K111" i="1" s="1"/>
  <c r="J42" i="1"/>
  <c r="J111" i="1" s="1"/>
  <c r="I42" i="1"/>
  <c r="I111" i="1" s="1"/>
  <c r="H42" i="1"/>
  <c r="H111" i="1" s="1"/>
  <c r="G42" i="1"/>
  <c r="G111" i="1" s="1"/>
  <c r="F42" i="1"/>
  <c r="F111" i="1" s="1"/>
  <c r="E42" i="1"/>
  <c r="E111" i="1" s="1"/>
  <c r="D42" i="1"/>
  <c r="D111" i="1" s="1"/>
  <c r="C42" i="1"/>
  <c r="C111" i="1" s="1"/>
  <c r="B42" i="1"/>
  <c r="B111" i="1" s="1"/>
  <c r="U41" i="1"/>
  <c r="U103" i="1" s="1"/>
  <c r="T41" i="1"/>
  <c r="T103" i="1" s="1"/>
  <c r="S41" i="1"/>
  <c r="S103" i="1" s="1"/>
  <c r="R41" i="1"/>
  <c r="R103" i="1" s="1"/>
  <c r="Q41" i="1"/>
  <c r="Q103" i="1" s="1"/>
  <c r="P41" i="1"/>
  <c r="P103" i="1" s="1"/>
  <c r="O41" i="1"/>
  <c r="O103" i="1" s="1"/>
  <c r="N41" i="1"/>
  <c r="N103" i="1" s="1"/>
  <c r="M41" i="1"/>
  <c r="M103" i="1" s="1"/>
  <c r="L41" i="1"/>
  <c r="L103" i="1" s="1"/>
  <c r="K41" i="1"/>
  <c r="K103" i="1" s="1"/>
  <c r="J41" i="1"/>
  <c r="J103" i="1" s="1"/>
  <c r="I41" i="1"/>
  <c r="I103" i="1" s="1"/>
  <c r="H41" i="1"/>
  <c r="H103" i="1" s="1"/>
  <c r="G41" i="1"/>
  <c r="G103" i="1" s="1"/>
  <c r="F41" i="1"/>
  <c r="F103" i="1" s="1"/>
  <c r="E41" i="1"/>
  <c r="E103" i="1" s="1"/>
  <c r="D41" i="1"/>
  <c r="D103" i="1" s="1"/>
  <c r="C41" i="1"/>
  <c r="C103" i="1" s="1"/>
  <c r="B41" i="1"/>
  <c r="B103" i="1" s="1"/>
  <c r="U40" i="1"/>
  <c r="U126" i="1" s="1"/>
  <c r="T40" i="1"/>
  <c r="T126" i="1" s="1"/>
  <c r="S40" i="1"/>
  <c r="S126" i="1" s="1"/>
  <c r="R40" i="1"/>
  <c r="R126" i="1" s="1"/>
  <c r="Q40" i="1"/>
  <c r="Q126" i="1" s="1"/>
  <c r="P40" i="1"/>
  <c r="P126" i="1" s="1"/>
  <c r="O40" i="1"/>
  <c r="O126" i="1" s="1"/>
  <c r="N40" i="1"/>
  <c r="N126" i="1" s="1"/>
  <c r="M40" i="1"/>
  <c r="M126" i="1" s="1"/>
  <c r="L40" i="1"/>
  <c r="L126" i="1" s="1"/>
  <c r="K40" i="1"/>
  <c r="K126" i="1" s="1"/>
  <c r="J40" i="1"/>
  <c r="J126" i="1" s="1"/>
  <c r="I40" i="1"/>
  <c r="I126" i="1" s="1"/>
  <c r="H40" i="1"/>
  <c r="H126" i="1" s="1"/>
  <c r="G40" i="1"/>
  <c r="G126" i="1" s="1"/>
  <c r="F40" i="1"/>
  <c r="F126" i="1" s="1"/>
  <c r="E40" i="1"/>
  <c r="E126" i="1" s="1"/>
  <c r="D40" i="1"/>
  <c r="D126" i="1" s="1"/>
  <c r="C40" i="1"/>
  <c r="C126" i="1" s="1"/>
  <c r="B40" i="1"/>
  <c r="B126" i="1" s="1"/>
  <c r="U39" i="1"/>
  <c r="U102" i="1" s="1"/>
  <c r="U91" i="1" s="1"/>
  <c r="T39" i="1"/>
  <c r="T102" i="1" s="1"/>
  <c r="S39" i="1"/>
  <c r="S102" i="1" s="1"/>
  <c r="R39" i="1"/>
  <c r="R102" i="1" s="1"/>
  <c r="U34" i="1"/>
  <c r="U96" i="1" s="1"/>
  <c r="T34" i="1"/>
  <c r="T96" i="1" s="1"/>
  <c r="S34" i="1"/>
  <c r="S96" i="1" s="1"/>
  <c r="R34" i="1"/>
  <c r="R96" i="1" s="1"/>
  <c r="Q34" i="1"/>
  <c r="Q96" i="1" s="1"/>
  <c r="P34" i="1"/>
  <c r="P96" i="1" s="1"/>
  <c r="O34" i="1"/>
  <c r="O96" i="1" s="1"/>
  <c r="N34" i="1"/>
  <c r="N96" i="1" s="1"/>
  <c r="M34" i="1"/>
  <c r="M96" i="1" s="1"/>
  <c r="L34" i="1"/>
  <c r="L96" i="1" s="1"/>
  <c r="K34" i="1"/>
  <c r="K96" i="1" s="1"/>
  <c r="J34" i="1"/>
  <c r="J96" i="1" s="1"/>
  <c r="I34" i="1"/>
  <c r="I96" i="1" s="1"/>
  <c r="H34" i="1"/>
  <c r="H96" i="1" s="1"/>
  <c r="G34" i="1"/>
  <c r="G96" i="1" s="1"/>
  <c r="F34" i="1"/>
  <c r="F96" i="1" s="1"/>
  <c r="E34" i="1"/>
  <c r="E96" i="1" s="1"/>
  <c r="D34" i="1"/>
  <c r="D96" i="1" s="1"/>
  <c r="C34" i="1"/>
  <c r="C96" i="1" s="1"/>
  <c r="B34" i="1"/>
  <c r="B96" i="1" s="1"/>
  <c r="U33" i="1"/>
  <c r="U130" i="1" s="1"/>
  <c r="T33" i="1"/>
  <c r="T130" i="1" s="1"/>
  <c r="S33" i="1"/>
  <c r="R33" i="1"/>
  <c r="R130" i="1" s="1"/>
  <c r="Q33" i="1"/>
  <c r="Q130" i="1" s="1"/>
  <c r="P33" i="1"/>
  <c r="P130" i="1" s="1"/>
  <c r="O33" i="1"/>
  <c r="O130" i="1" s="1"/>
  <c r="N33" i="1"/>
  <c r="N130" i="1" s="1"/>
  <c r="M33" i="1"/>
  <c r="M130" i="1" s="1"/>
  <c r="L33" i="1"/>
  <c r="L130" i="1" s="1"/>
  <c r="K33" i="1"/>
  <c r="K130" i="1" s="1"/>
  <c r="J33" i="1"/>
  <c r="J130" i="1" s="1"/>
  <c r="I33" i="1"/>
  <c r="I130" i="1" s="1"/>
  <c r="H33" i="1"/>
  <c r="H130" i="1" s="1"/>
  <c r="G33" i="1"/>
  <c r="G130" i="1" s="1"/>
  <c r="F33" i="1"/>
  <c r="F130" i="1" s="1"/>
  <c r="E33" i="1"/>
  <c r="E130" i="1" s="1"/>
  <c r="D33" i="1"/>
  <c r="D130" i="1" s="1"/>
  <c r="C33" i="1"/>
  <c r="C130" i="1" s="1"/>
  <c r="B33" i="1"/>
  <c r="B130" i="1" s="1"/>
  <c r="U32" i="1"/>
  <c r="U123" i="1" s="1"/>
  <c r="T32" i="1"/>
  <c r="T123" i="1" s="1"/>
  <c r="S32" i="1"/>
  <c r="S123" i="1" s="1"/>
  <c r="R32" i="1"/>
  <c r="R123" i="1" s="1"/>
  <c r="Q32" i="1"/>
  <c r="Q123" i="1" s="1"/>
  <c r="P32" i="1"/>
  <c r="P123" i="1" s="1"/>
  <c r="O32" i="1"/>
  <c r="O123" i="1" s="1"/>
  <c r="N32" i="1"/>
  <c r="N123" i="1" s="1"/>
  <c r="M32" i="1"/>
  <c r="M123" i="1" s="1"/>
  <c r="L32" i="1"/>
  <c r="L123" i="1" s="1"/>
  <c r="K32" i="1"/>
  <c r="K123" i="1" s="1"/>
  <c r="J32" i="1"/>
  <c r="J123" i="1" s="1"/>
  <c r="I32" i="1"/>
  <c r="I123" i="1" s="1"/>
  <c r="H32" i="1"/>
  <c r="H123" i="1" s="1"/>
  <c r="G32" i="1"/>
  <c r="G123" i="1" s="1"/>
  <c r="F32" i="1"/>
  <c r="F123" i="1" s="1"/>
  <c r="E32" i="1"/>
  <c r="E123" i="1" s="1"/>
  <c r="D32" i="1"/>
  <c r="D123" i="1" s="1"/>
  <c r="C32" i="1"/>
  <c r="C123" i="1" s="1"/>
  <c r="B32" i="1"/>
  <c r="B123" i="1" s="1"/>
  <c r="U31" i="1"/>
  <c r="U116" i="1" s="1"/>
  <c r="T31" i="1"/>
  <c r="T116" i="1" s="1"/>
  <c r="S31" i="1"/>
  <c r="S116" i="1" s="1"/>
  <c r="R31" i="1"/>
  <c r="R116" i="1" s="1"/>
  <c r="Q31" i="1"/>
  <c r="Q116" i="1" s="1"/>
  <c r="P31" i="1"/>
  <c r="P116" i="1" s="1"/>
  <c r="O31" i="1"/>
  <c r="O116" i="1" s="1"/>
  <c r="N31" i="1"/>
  <c r="N116" i="1" s="1"/>
  <c r="M31" i="1"/>
  <c r="M116" i="1" s="1"/>
  <c r="L31" i="1"/>
  <c r="L116" i="1" s="1"/>
  <c r="K31" i="1"/>
  <c r="K116" i="1" s="1"/>
  <c r="J31" i="1"/>
  <c r="J116" i="1" s="1"/>
  <c r="I31" i="1"/>
  <c r="I116" i="1" s="1"/>
  <c r="H31" i="1"/>
  <c r="H116" i="1" s="1"/>
  <c r="G31" i="1"/>
  <c r="G116" i="1" s="1"/>
  <c r="F31" i="1"/>
  <c r="F116" i="1" s="1"/>
  <c r="E31" i="1"/>
  <c r="E116" i="1" s="1"/>
  <c r="D31" i="1"/>
  <c r="D116" i="1" s="1"/>
  <c r="C31" i="1"/>
  <c r="C116" i="1" s="1"/>
  <c r="B31" i="1"/>
  <c r="B116" i="1" s="1"/>
  <c r="U30" i="1"/>
  <c r="U108" i="1" s="1"/>
  <c r="T30" i="1"/>
  <c r="T108" i="1" s="1"/>
  <c r="S30" i="1"/>
  <c r="S108" i="1" s="1"/>
  <c r="R30" i="1"/>
  <c r="R108" i="1" s="1"/>
  <c r="Q30" i="1"/>
  <c r="Q108" i="1" s="1"/>
  <c r="P30" i="1"/>
  <c r="P108" i="1" s="1"/>
  <c r="O30" i="1"/>
  <c r="O108" i="1" s="1"/>
  <c r="N30" i="1"/>
  <c r="N108" i="1" s="1"/>
  <c r="M30" i="1"/>
  <c r="M108" i="1" s="1"/>
  <c r="L30" i="1"/>
  <c r="L108" i="1" s="1"/>
  <c r="K30" i="1"/>
  <c r="K108" i="1" s="1"/>
  <c r="J30" i="1"/>
  <c r="J108" i="1" s="1"/>
  <c r="I30" i="1"/>
  <c r="I108" i="1" s="1"/>
  <c r="H30" i="1"/>
  <c r="H108" i="1" s="1"/>
  <c r="G30" i="1"/>
  <c r="G108" i="1" s="1"/>
  <c r="F30" i="1"/>
  <c r="F108" i="1" s="1"/>
  <c r="E30" i="1"/>
  <c r="E108" i="1" s="1"/>
  <c r="D30" i="1"/>
  <c r="D108" i="1" s="1"/>
  <c r="C30" i="1"/>
  <c r="C108" i="1" s="1"/>
  <c r="B30" i="1"/>
  <c r="B108" i="1" s="1"/>
  <c r="U22" i="1"/>
  <c r="T22" i="1"/>
  <c r="T25" i="1" s="1"/>
  <c r="S22" i="1"/>
  <c r="S87" i="1" s="1"/>
  <c r="R22" i="1"/>
  <c r="R59" i="1" s="1"/>
  <c r="Q22" i="1"/>
  <c r="Q59" i="1" s="1"/>
  <c r="P22" i="1"/>
  <c r="P59" i="1" s="1"/>
  <c r="O22" i="1"/>
  <c r="O59" i="1" s="1"/>
  <c r="N22" i="1"/>
  <c r="N25" i="1" s="1"/>
  <c r="M22" i="1"/>
  <c r="L22" i="1"/>
  <c r="L59" i="1" s="1"/>
  <c r="K22" i="1"/>
  <c r="K87" i="1" s="1"/>
  <c r="J22" i="1"/>
  <c r="J59" i="1" s="1"/>
  <c r="I22" i="1"/>
  <c r="I59" i="1" s="1"/>
  <c r="H22" i="1"/>
  <c r="H59" i="1" s="1"/>
  <c r="G22" i="1"/>
  <c r="G59" i="1" s="1"/>
  <c r="F22" i="1"/>
  <c r="E22" i="1"/>
  <c r="D22" i="1"/>
  <c r="C22" i="1"/>
  <c r="C87" i="1" s="1"/>
  <c r="B22" i="1"/>
  <c r="B59" i="1" s="1"/>
  <c r="V130" i="1" l="1"/>
  <c r="L25" i="1"/>
  <c r="U25" i="1"/>
  <c r="V93" i="1"/>
  <c r="H91" i="1"/>
  <c r="V25" i="1"/>
  <c r="V102" i="1"/>
  <c r="V91" i="1" s="1"/>
  <c r="V85" i="1"/>
  <c r="V24" i="1"/>
  <c r="V61" i="1" s="1"/>
  <c r="V60" i="1"/>
  <c r="I91" i="1"/>
  <c r="V108" i="1"/>
  <c r="V94" i="1"/>
  <c r="O91" i="1"/>
  <c r="G91" i="1"/>
  <c r="B91" i="1"/>
  <c r="K91" i="1"/>
  <c r="E25" i="1"/>
  <c r="M25" i="1"/>
  <c r="E91" i="1"/>
  <c r="L23" i="1"/>
  <c r="L24" i="1" s="1"/>
  <c r="L61" i="1" s="1"/>
  <c r="M23" i="1"/>
  <c r="M60" i="1" s="1"/>
  <c r="U92" i="1"/>
  <c r="P25" i="1"/>
  <c r="J91" i="1"/>
  <c r="H94" i="1"/>
  <c r="N92" i="1"/>
  <c r="I95" i="1"/>
  <c r="U65" i="1"/>
  <c r="M91" i="1"/>
  <c r="Q95" i="1"/>
  <c r="D25" i="1"/>
  <c r="T23" i="1"/>
  <c r="T24" i="1" s="1"/>
  <c r="T61" i="1" s="1"/>
  <c r="D87" i="1"/>
  <c r="F91" i="1"/>
  <c r="N91" i="1"/>
  <c r="O92" i="1"/>
  <c r="J95" i="1"/>
  <c r="F25" i="1"/>
  <c r="L87" i="1"/>
  <c r="I94" i="1"/>
  <c r="R95" i="1"/>
  <c r="G25" i="1"/>
  <c r="M87" i="1"/>
  <c r="G93" i="1"/>
  <c r="P94" i="1"/>
  <c r="E87" i="1"/>
  <c r="D23" i="1"/>
  <c r="D24" i="1" s="1"/>
  <c r="D61" i="1" s="1"/>
  <c r="H25" i="1"/>
  <c r="T87" i="1"/>
  <c r="H93" i="1"/>
  <c r="Q94" i="1"/>
  <c r="E23" i="1"/>
  <c r="E85" i="1" s="1"/>
  <c r="O25" i="1"/>
  <c r="B28" i="1" s="1"/>
  <c r="F92" i="1"/>
  <c r="O93" i="1"/>
  <c r="C25" i="1"/>
  <c r="D91" i="1"/>
  <c r="L91" i="1"/>
  <c r="G92" i="1"/>
  <c r="P93" i="1"/>
  <c r="B95" i="1"/>
  <c r="C110" i="1"/>
  <c r="C118" i="1"/>
  <c r="C125" i="1" s="1"/>
  <c r="C132" i="1" s="1"/>
  <c r="F23" i="1"/>
  <c r="N23" i="1"/>
  <c r="U23" i="1"/>
  <c r="V26" i="1" s="1"/>
  <c r="I25" i="1"/>
  <c r="Q25" i="1"/>
  <c r="E59" i="1"/>
  <c r="M59" i="1"/>
  <c r="D85" i="1"/>
  <c r="F87" i="1"/>
  <c r="N87" i="1"/>
  <c r="U87" i="1"/>
  <c r="H92" i="1"/>
  <c r="P92" i="1"/>
  <c r="I93" i="1"/>
  <c r="Q93" i="1"/>
  <c r="B94" i="1"/>
  <c r="J94" i="1"/>
  <c r="R94" i="1"/>
  <c r="C95" i="1"/>
  <c r="K95" i="1"/>
  <c r="T95" i="1"/>
  <c r="S59" i="1"/>
  <c r="T59" i="1"/>
  <c r="G23" i="1"/>
  <c r="O23" i="1"/>
  <c r="J25" i="1"/>
  <c r="R25" i="1"/>
  <c r="R118" i="1"/>
  <c r="R125" i="1" s="1"/>
  <c r="R132" i="1" s="1"/>
  <c r="R110" i="1"/>
  <c r="F59" i="1"/>
  <c r="N59" i="1"/>
  <c r="U59" i="1"/>
  <c r="G87" i="1"/>
  <c r="O87" i="1"/>
  <c r="I92" i="1"/>
  <c r="Q92" i="1"/>
  <c r="B93" i="1"/>
  <c r="J93" i="1"/>
  <c r="R93" i="1"/>
  <c r="C94" i="1"/>
  <c r="K94" i="1"/>
  <c r="S94" i="1"/>
  <c r="D95" i="1"/>
  <c r="L95" i="1"/>
  <c r="U95" i="1"/>
  <c r="D59" i="1"/>
  <c r="H23" i="1"/>
  <c r="P23" i="1"/>
  <c r="K25" i="1"/>
  <c r="S25" i="1"/>
  <c r="S110" i="1"/>
  <c r="S118" i="1"/>
  <c r="S125" i="1" s="1"/>
  <c r="S132" i="1" s="1"/>
  <c r="R65" i="1"/>
  <c r="H87" i="1"/>
  <c r="P87" i="1"/>
  <c r="B92" i="1"/>
  <c r="J92" i="1"/>
  <c r="R92" i="1"/>
  <c r="C93" i="1"/>
  <c r="K93" i="1"/>
  <c r="S93" i="1"/>
  <c r="D94" i="1"/>
  <c r="L94" i="1"/>
  <c r="T94" i="1"/>
  <c r="E95" i="1"/>
  <c r="M95" i="1"/>
  <c r="I23" i="1"/>
  <c r="Q23" i="1"/>
  <c r="T118" i="1"/>
  <c r="T125" i="1" s="1"/>
  <c r="T132" i="1" s="1"/>
  <c r="T110" i="1"/>
  <c r="S65" i="1"/>
  <c r="I87" i="1"/>
  <c r="Q87" i="1"/>
  <c r="R91" i="1"/>
  <c r="C92" i="1"/>
  <c r="K92" i="1"/>
  <c r="S92" i="1"/>
  <c r="D93" i="1"/>
  <c r="L93" i="1"/>
  <c r="T93" i="1"/>
  <c r="E94" i="1"/>
  <c r="M94" i="1"/>
  <c r="F95" i="1"/>
  <c r="N95" i="1"/>
  <c r="C59" i="1"/>
  <c r="B23" i="1"/>
  <c r="J23" i="1"/>
  <c r="R23" i="1"/>
  <c r="S130" i="1"/>
  <c r="S95" i="1"/>
  <c r="T65" i="1"/>
  <c r="B87" i="1"/>
  <c r="J87" i="1"/>
  <c r="R87" i="1"/>
  <c r="C91" i="1"/>
  <c r="S91" i="1"/>
  <c r="D92" i="1"/>
  <c r="L92" i="1"/>
  <c r="T92" i="1"/>
  <c r="E93" i="1"/>
  <c r="M93" i="1"/>
  <c r="F94" i="1"/>
  <c r="N94" i="1"/>
  <c r="U94" i="1"/>
  <c r="G95" i="1"/>
  <c r="O95" i="1"/>
  <c r="K59" i="1"/>
  <c r="C23" i="1"/>
  <c r="K23" i="1"/>
  <c r="S23" i="1"/>
  <c r="U118" i="1"/>
  <c r="U125" i="1" s="1"/>
  <c r="U132" i="1" s="1"/>
  <c r="U110" i="1"/>
  <c r="T91" i="1"/>
  <c r="E92" i="1"/>
  <c r="M92" i="1"/>
  <c r="F93" i="1"/>
  <c r="N93" i="1"/>
  <c r="U93" i="1"/>
  <c r="G94" i="1"/>
  <c r="O94" i="1"/>
  <c r="H95" i="1"/>
  <c r="P95" i="1"/>
  <c r="D110" i="1"/>
  <c r="L110" i="1"/>
  <c r="K118" i="1"/>
  <c r="K125" i="1" s="1"/>
  <c r="K132" i="1" s="1"/>
  <c r="E110" i="1"/>
  <c r="M110" i="1"/>
  <c r="F110" i="1"/>
  <c r="N110" i="1"/>
  <c r="G110" i="1"/>
  <c r="O110" i="1"/>
  <c r="H110" i="1"/>
  <c r="P110" i="1"/>
  <c r="I110" i="1"/>
  <c r="Q110" i="1"/>
  <c r="B110" i="1"/>
  <c r="J110" i="1"/>
  <c r="L85" i="1" l="1"/>
  <c r="B27" i="1"/>
  <c r="T60" i="1"/>
  <c r="V110" i="1"/>
  <c r="M85" i="1"/>
  <c r="V118" i="1"/>
  <c r="V125" i="1" s="1"/>
  <c r="V132" i="1" s="1"/>
  <c r="T85" i="1"/>
  <c r="M26" i="1"/>
  <c r="E26" i="1"/>
  <c r="M24" i="1"/>
  <c r="M61" i="1" s="1"/>
  <c r="L60" i="1"/>
  <c r="E60" i="1"/>
  <c r="E24" i="1"/>
  <c r="E61" i="1" s="1"/>
  <c r="D60" i="1"/>
  <c r="I85" i="1"/>
  <c r="I26" i="1"/>
  <c r="I60" i="1"/>
  <c r="I24" i="1"/>
  <c r="I61" i="1" s="1"/>
  <c r="U24" i="1"/>
  <c r="U61" i="1" s="1"/>
  <c r="U26" i="1"/>
  <c r="U85" i="1"/>
  <c r="U60" i="1"/>
  <c r="P26" i="1"/>
  <c r="P85" i="1"/>
  <c r="P60" i="1"/>
  <c r="P24" i="1"/>
  <c r="P61" i="1" s="1"/>
  <c r="N26" i="1"/>
  <c r="N24" i="1"/>
  <c r="N61" i="1" s="1"/>
  <c r="N85" i="1"/>
  <c r="N60" i="1"/>
  <c r="S60" i="1"/>
  <c r="S24" i="1"/>
  <c r="S61" i="1" s="1"/>
  <c r="S85" i="1"/>
  <c r="S26" i="1"/>
  <c r="H26" i="1"/>
  <c r="H85" i="1"/>
  <c r="H60" i="1"/>
  <c r="H24" i="1"/>
  <c r="H61" i="1" s="1"/>
  <c r="O26" i="1"/>
  <c r="O85" i="1"/>
  <c r="O60" i="1"/>
  <c r="O24" i="1"/>
  <c r="O61" i="1" s="1"/>
  <c r="F24" i="1"/>
  <c r="F61" i="1" s="1"/>
  <c r="F26" i="1"/>
  <c r="F85" i="1"/>
  <c r="F60" i="1"/>
  <c r="K60" i="1"/>
  <c r="K24" i="1"/>
  <c r="K61" i="1" s="1"/>
  <c r="K85" i="1"/>
  <c r="K26" i="1"/>
  <c r="G26" i="1"/>
  <c r="G85" i="1"/>
  <c r="G60" i="1"/>
  <c r="G24" i="1"/>
  <c r="G61" i="1" s="1"/>
  <c r="C60" i="1"/>
  <c r="C24" i="1"/>
  <c r="C61" i="1" s="1"/>
  <c r="C85" i="1"/>
  <c r="C26" i="1"/>
  <c r="T26" i="1"/>
  <c r="R60" i="1"/>
  <c r="R24" i="1"/>
  <c r="R61" i="1" s="1"/>
  <c r="R26" i="1"/>
  <c r="R85" i="1"/>
  <c r="L26" i="1"/>
  <c r="J60" i="1"/>
  <c r="J24" i="1"/>
  <c r="J61" i="1" s="1"/>
  <c r="J26" i="1"/>
  <c r="J85" i="1"/>
  <c r="D26" i="1"/>
  <c r="B60" i="1"/>
  <c r="B24" i="1"/>
  <c r="B61" i="1" s="1"/>
  <c r="B85" i="1"/>
  <c r="Q85" i="1"/>
  <c r="Q26" i="1"/>
  <c r="Q60" i="1"/>
  <c r="Q24" i="1"/>
  <c r="Q61" i="1" s="1"/>
</calcChain>
</file>

<file path=xl/sharedStrings.xml><?xml version="1.0" encoding="utf-8"?>
<sst xmlns="http://schemas.openxmlformats.org/spreadsheetml/2006/main" count="192" uniqueCount="90">
  <si>
    <t>Dotation aux zones de police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</si>
  <si>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</si>
  <si>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</si>
  <si>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</si>
  <si>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</si>
  <si>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</si>
  <si>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</si>
  <si>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</si>
  <si>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</si>
  <si>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</si>
  <si>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</si>
  <si>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</si>
  <si>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</si>
  <si>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</si>
  <si>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</si>
  <si>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</si>
  <si>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</si>
  <si>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</si>
  <si>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C 2019</t>
  </si>
  <si>
    <t>C 2020</t>
  </si>
  <si>
    <t>C 2021</t>
  </si>
  <si>
    <t>Anderlecht</t>
  </si>
  <si>
    <t>Auderghem</t>
  </si>
  <si>
    <t>Berchem Ste Agathe</t>
  </si>
  <si>
    <t>Bruxelles</t>
  </si>
  <si>
    <t>Etterbeek</t>
  </si>
  <si>
    <t>Evere</t>
  </si>
  <si>
    <t>Forest</t>
  </si>
  <si>
    <t>Ganshoren</t>
  </si>
  <si>
    <t>Ixelles</t>
  </si>
  <si>
    <t>Jette</t>
  </si>
  <si>
    <t>Koekelberg</t>
  </si>
  <si>
    <t>Molenbeek St Jean</t>
  </si>
  <si>
    <t>Saint-Gilles</t>
  </si>
  <si>
    <t>Saint Josse</t>
  </si>
  <si>
    <t>Schaerbeek</t>
  </si>
  <si>
    <t>Uccle</t>
  </si>
  <si>
    <t>Watermael-Boitsfort</t>
  </si>
  <si>
    <t>Woluwe St.Lambert</t>
  </si>
  <si>
    <t>Woluwe St.Pierre</t>
  </si>
  <si>
    <t>Total</t>
  </si>
  <si>
    <t>Total hors Bxl</t>
  </si>
  <si>
    <t>Total hors Bxl et SCHAERBEEK</t>
  </si>
  <si>
    <t>evol total</t>
  </si>
  <si>
    <t>evol total sans Bxl</t>
  </si>
  <si>
    <t>Cluster 1: Résidentielles Sud-Est</t>
  </si>
  <si>
    <t>Cluster 2: Résidentielles Nord-Ouest</t>
  </si>
  <si>
    <t>Cluster 3 : Première couronne</t>
  </si>
  <si>
    <t>Cluster 4: Grandes communes " Canal"</t>
  </si>
  <si>
    <t>Cluster 5: Capitale</t>
  </si>
  <si>
    <t>Dotations aux zones par habitant</t>
  </si>
  <si>
    <t>Midi</t>
  </si>
  <si>
    <t>UccleWaboAuderghem</t>
  </si>
  <si>
    <t>Polbruno</t>
  </si>
  <si>
    <t>Ouest</t>
  </si>
  <si>
    <t>MtGom</t>
  </si>
  <si>
    <t>dep neutr</t>
  </si>
  <si>
    <t>part zones dans dépenses</t>
  </si>
  <si>
    <t>sans bxl</t>
  </si>
  <si>
    <t>bxl</t>
  </si>
  <si>
    <t>avec bxl</t>
  </si>
  <si>
    <t>Part de la police dans les dépenses totales</t>
  </si>
  <si>
    <t>Watermael</t>
  </si>
  <si>
    <t>WSL</t>
  </si>
  <si>
    <t>WSP</t>
  </si>
  <si>
    <t>Moyenne cluster : Résidentielles Sud- Est</t>
  </si>
  <si>
    <t>Berchem</t>
  </si>
  <si>
    <t>Moyenne cluster: Résidentielles Nord-Ouest</t>
  </si>
  <si>
    <t>St Gilles</t>
  </si>
  <si>
    <t xml:space="preserve">St Josse </t>
  </si>
  <si>
    <t>Moyenne cluster: Première couronne</t>
  </si>
  <si>
    <t>Molenbeek</t>
  </si>
  <si>
    <t>Moyenne cluster: Grandes communes "Canal"</t>
  </si>
  <si>
    <t>Cluster 5</t>
  </si>
  <si>
    <t>Moyenne cluster: Capitale</t>
  </si>
  <si>
    <t>BM 2022</t>
  </si>
  <si>
    <t>Evolution annuelle moyenne de 2002-2022</t>
  </si>
  <si>
    <t>Evolution annuelle moyenne de 2013-2022</t>
  </si>
  <si>
    <t>Dotations communales</t>
  </si>
  <si>
    <t>5339 Bruxelles Capitale - Ixelles</t>
  </si>
  <si>
    <t>5340 Bruxelles Ouest</t>
  </si>
  <si>
    <t>5341 Midi</t>
  </si>
  <si>
    <t>5342 Uccle - Wabo - Auderghem</t>
  </si>
  <si>
    <t>5343 Montgomery</t>
  </si>
  <si>
    <t>5344 Polbruno</t>
  </si>
  <si>
    <t>Dotations communales par habitant</t>
  </si>
  <si>
    <t>Part dotations communales dans ROT des ZP</t>
  </si>
  <si>
    <t>Part dotations communales dans Recettes totales des ZP</t>
  </si>
  <si>
    <t>Source: Comptes et budget communaux</t>
  </si>
  <si>
    <t>Source: Comptes et budgets des zones de police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</si>
</sst>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8"/>
      <color theme="1"/>
      <name val="Calibri"/>
      <family val="2"/>
      <scheme val="minor"/>
    </font>
    <font>
      <i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1">
    <xf numFmtId="0" fontId="0" fillId="0" borderId="0" xfId="0"/>
    <xf numFmtId="3" fontId="0" fillId="0" borderId="0" xfId="0" applyNumberFormat="1"/>
    <xf numFmtId="3" fontId="0" fillId="0" borderId="1" xfId="0" applyNumberFormat="1" applyBorder="1" applyAlignment="1">
      <alignment horizontal="center"/>
    </xf>
    <xf numFmtId="3" fontId="0" fillId="0" borderId="1" xfId="0" quotePrefix="1" applyNumberFormat="1" applyBorder="1" applyAlignment="1">
      <alignment horizontal="center"/>
    </xf>
    <xf numFmtId="3" fontId="4" fillId="0" borderId="1" xfId="0" quotePrefix="1" applyNumberFormat="1" applyFont="1" applyBorder="1" applyAlignment="1">
      <alignment horizontal="center"/>
    </xf>
    <xf numFmtId="164" fontId="0" fillId="0" borderId="1" xfId="0" applyNumberFormat="1" applyBorder="1"/>
    <xf numFmtId="3" fontId="0" fillId="0" borderId="1" xfId="0" applyNumberFormat="1" applyBorder="1"/>
    <xf numFmtId="4" fontId="0" fillId="0" borderId="1" xfId="0" applyNumberFormat="1" applyBorder="1"/>
    <xf numFmtId="165" fontId="0" fillId="0" borderId="0" xfId="1" applyNumberFormat="1" applyFont="1"/>
    <xf numFmtId="3" fontId="0" fillId="0" borderId="0" xfId="0" quotePrefix="1" applyNumberFormat="1"/>
    <xf numFmtId="165" fontId="5" fillId="0" borderId="0" xfId="1" applyNumberFormat="1" applyFont="1"/>
    <xf numFmtId="0" fontId="6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/>
    <xf numFmtId="164" fontId="0" fillId="0" borderId="0" xfId="0" applyNumberFormat="1"/>
    <xf numFmtId="9" fontId="0" fillId="0" borderId="0" xfId="1" applyFont="1" applyBorder="1"/>
    <xf numFmtId="3" fontId="0" fillId="2" borderId="1" xfId="0" applyNumberFormat="1" applyFill="1" applyBorder="1"/>
    <xf numFmtId="3" fontId="0" fillId="3" borderId="1" xfId="0" applyNumberFormat="1" applyFill="1" applyBorder="1"/>
    <xf numFmtId="3" fontId="0" fillId="4" borderId="1" xfId="0" applyNumberFormat="1" applyFill="1" applyBorder="1"/>
    <xf numFmtId="3" fontId="0" fillId="5" borderId="1" xfId="0" applyNumberFormat="1" applyFill="1" applyBorder="1"/>
    <xf numFmtId="3" fontId="0" fillId="6" borderId="1" xfId="0" applyNumberFormat="1" applyFill="1" applyBorder="1"/>
    <xf numFmtId="3" fontId="0" fillId="7" borderId="1" xfId="0" applyNumberFormat="1" applyFill="1" applyBorder="1"/>
    <xf numFmtId="3" fontId="0" fillId="0" borderId="2" xfId="0" applyNumberFormat="1" applyBorder="1" applyAlignment="1">
      <alignment horizontal="center"/>
    </xf>
    <xf numFmtId="3" fontId="0" fillId="0" borderId="2" xfId="0" quotePrefix="1" applyNumberFormat="1" applyBorder="1" applyAlignment="1">
      <alignment horizontal="center"/>
    </xf>
    <xf numFmtId="3" fontId="3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165" fontId="9" fillId="0" borderId="1" xfId="1" applyNumberFormat="1" applyFont="1" applyBorder="1"/>
    <xf numFmtId="10" fontId="0" fillId="0" borderId="0" xfId="1" applyNumberFormat="1" applyFont="1"/>
    <xf numFmtId="0" fontId="2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/>
    <xf numFmtId="3" fontId="0" fillId="8" borderId="0" xfId="0" applyNumberFormat="1" applyFill="1"/>
    <xf numFmtId="9" fontId="0" fillId="8" borderId="0" xfId="1" quotePrefix="1" applyFont="1" applyFill="1"/>
    <xf numFmtId="165" fontId="0" fillId="0" borderId="0" xfId="1" applyNumberFormat="1" applyFont="1" applyBorder="1"/>
    <xf numFmtId="3" fontId="0" fillId="8" borderId="1" xfId="0" applyNumberFormat="1" applyFill="1" applyBorder="1"/>
    <xf numFmtId="9" fontId="0" fillId="0" borderId="1" xfId="2" applyFont="1" applyBorder="1"/>
    <xf numFmtId="9" fontId="0" fillId="0" borderId="1" xfId="1" applyFont="1" applyBorder="1"/>
    <xf numFmtId="9" fontId="0" fillId="8" borderId="1" xfId="1" applyFont="1" applyFill="1" applyBorder="1"/>
    <xf numFmtId="9" fontId="0" fillId="0" borderId="0" xfId="1" applyFont="1"/>
    <xf numFmtId="0" fontId="0" fillId="0" borderId="4" xfId="0" applyBorder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/>
    <xf numFmtId="0" fontId="2" fillId="0" borderId="0" xfId="0" applyFont="1"/>
    <xf numFmtId="4" fontId="0" fillId="0" borderId="6" xfId="0" applyNumberFormat="1" applyBorder="1"/>
    <xf numFmtId="9" fontId="0" fillId="0" borderId="0" xfId="0" applyNumberFormat="1"/>
    <xf numFmtId="10" fontId="0" fillId="0" borderId="1" xfId="0" applyNumberFormat="1" applyBorder="1"/>
    <xf numFmtId="0" fontId="0" fillId="8" borderId="0" xfId="0" applyFill="1"/>
    <xf numFmtId="0" fontId="2" fillId="8" borderId="1" xfId="0" applyFont="1" applyFill="1" applyBorder="1" applyAlignment="1">
      <alignment horizontal="center"/>
    </xf>
    <xf numFmtId="9" fontId="0" fillId="8" borderId="1" xfId="0" applyNumberFormat="1" applyFill="1" applyBorder="1"/>
    <xf numFmtId="3" fontId="10" fillId="0" borderId="0" xfId="0" applyNumberFormat="1" applyFont="1" applyAlignment="1">
      <alignment horizontal="center"/>
    </xf>
    <xf numFmtId="0" fontId="11" fillId="0" borderId="0" xfId="0" applyFont="1"/>
    <xf numFmtId="3" fontId="10" fillId="0" borderId="4" xfId="0" applyNumberFormat="1" applyFont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</cellXfs>
  <cellStyles count="3">
    <cellStyle name="Normal" xfId="0" builtinId="0"/>
    <cellStyle name="Pourcentage" xfId="1" builtinId="5"/>
    <cellStyle name="Pourcentage 2 2" xfId="2" xr:uid="{CC37D4F1-8205-4251-96C7-138BDCC2F3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BE"/>
              <a:t>Dotation aux zones de police par habitant (hors Ville de Bxl)</a:t>
            </a:r>
          </a:p>
        </c:rich>
      </c:tx>
      <c:layout>
        <c:manualLayout>
          <c:xMode val="edge"/>
          <c:yMode val="edge"/>
          <c:x val="0.12355838121586153"/>
          <c:y val="3.43842911752213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019836944499188E-2"/>
          <c:y val="0.20057334652207551"/>
          <c:w val="0.8929166985082071"/>
          <c:h val="0.66762271056633704"/>
        </c:manualLayout>
      </c:layout>
      <c:lineChart>
        <c:grouping val="standard"/>
        <c:varyColors val="0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[1]police!$O$37:$S$37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C 2019</c:v>
                </c:pt>
              </c:strCache>
            </c:strRef>
          </c:cat>
          <c:val>
            <c:numRef>
              <c:f>[1]police!$O$58:$S$58</c:f>
              <c:numCache>
                <c:formatCode>General</c:formatCode>
                <c:ptCount val="5"/>
                <c:pt idx="0">
                  <c:v>232.9310198581689</c:v>
                </c:pt>
                <c:pt idx="1">
                  <c:v>237.63129231238702</c:v>
                </c:pt>
                <c:pt idx="2">
                  <c:v>240.28741723387506</c:v>
                </c:pt>
                <c:pt idx="3">
                  <c:v>235.5745996219527</c:v>
                </c:pt>
                <c:pt idx="4">
                  <c:v>239.25273406335697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78-4170-9141-BE378B4EE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824576"/>
        <c:axId val="1"/>
      </c:lineChart>
      <c:catAx>
        <c:axId val="50282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028245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BE"/>
              <a:t>Evolution des dépenses Police par hab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624841336837011E-2"/>
          <c:y val="9.9565507504451409E-2"/>
          <c:w val="0.70984650714030906"/>
          <c:h val="0.753795842007816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[1]police!$A$105</c:f>
              <c:strCache>
                <c:ptCount val="1"/>
                <c:pt idx="0">
                  <c:v>Moyenne cluster : Résidentielles Sud- Est</c:v>
                </c:pt>
              </c:strCache>
            </c:strRef>
          </c:tx>
          <c:invertIfNegative val="0"/>
          <c:cat>
            <c:strRef>
              <c:f>[1]police!$M$122:$S$122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C 2019</c:v>
                </c:pt>
              </c:strCache>
            </c:strRef>
          </c:cat>
          <c:val>
            <c:numRef>
              <c:f>[1]police!$M$105:$S$105</c:f>
              <c:numCache>
                <c:formatCode>General</c:formatCode>
                <c:ptCount val="7"/>
                <c:pt idx="0">
                  <c:v>187.54663374285579</c:v>
                </c:pt>
                <c:pt idx="1">
                  <c:v>193.97844356116718</c:v>
                </c:pt>
                <c:pt idx="2">
                  <c:v>198.0407185836315</c:v>
                </c:pt>
                <c:pt idx="3">
                  <c:v>200.34096419856999</c:v>
                </c:pt>
                <c:pt idx="4">
                  <c:v>200.50216060846515</c:v>
                </c:pt>
                <c:pt idx="5">
                  <c:v>203.00238755179777</c:v>
                </c:pt>
                <c:pt idx="6">
                  <c:v>203.85689906732307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62-4D13-AA9D-2236D81BCF54}"/>
            </c:ext>
          </c:extLst>
        </c:ser>
        <c:ser>
          <c:idx val="1"/>
          <c:order val="1"/>
          <c:tx>
            <c:strRef>
              <c:f>[1]police!$A$113</c:f>
              <c:strCache>
                <c:ptCount val="1"/>
                <c:pt idx="0">
                  <c:v>Moyenne cluster: Résidentielles Nord-Ouest</c:v>
                </c:pt>
              </c:strCache>
            </c:strRef>
          </c:tx>
          <c:invertIfNegative val="0"/>
          <c:cat>
            <c:strRef>
              <c:f>[1]police!$M$122:$S$122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C 2019</c:v>
                </c:pt>
              </c:strCache>
            </c:strRef>
          </c:cat>
          <c:val>
            <c:numRef>
              <c:f>[1]police!$M$113:$S$113</c:f>
              <c:numCache>
                <c:formatCode>General</c:formatCode>
                <c:ptCount val="7"/>
                <c:pt idx="0">
                  <c:v>233.57086076423411</c:v>
                </c:pt>
                <c:pt idx="1">
                  <c:v>237.23738144513715</c:v>
                </c:pt>
                <c:pt idx="2">
                  <c:v>235.24914903270528</c:v>
                </c:pt>
                <c:pt idx="3">
                  <c:v>245.69346384214805</c:v>
                </c:pt>
                <c:pt idx="4">
                  <c:v>245.94675506790907</c:v>
                </c:pt>
                <c:pt idx="5">
                  <c:v>237.01875225271692</c:v>
                </c:pt>
                <c:pt idx="6">
                  <c:v>239.81806058784633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2-4D13-AA9D-2236D81BCF54}"/>
            </c:ext>
          </c:extLst>
        </c:ser>
        <c:ser>
          <c:idx val="2"/>
          <c:order val="2"/>
          <c:tx>
            <c:strRef>
              <c:f>[1]police!$A$120</c:f>
              <c:strCache>
                <c:ptCount val="1"/>
                <c:pt idx="0">
                  <c:v>Moyenne cluster: Première couronne</c:v>
                </c:pt>
              </c:strCache>
            </c:strRef>
          </c:tx>
          <c:invertIfNegative val="0"/>
          <c:cat>
            <c:strRef>
              <c:f>[1]police!$M$122:$S$122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C 2019</c:v>
                </c:pt>
              </c:strCache>
            </c:strRef>
          </c:cat>
          <c:val>
            <c:numRef>
              <c:f>[1]police!$M$120:$S$120</c:f>
              <c:numCache>
                <c:formatCode>General</c:formatCode>
                <c:ptCount val="7"/>
                <c:pt idx="0">
                  <c:v>263.81695992847114</c:v>
                </c:pt>
                <c:pt idx="1">
                  <c:v>271.9662048192771</c:v>
                </c:pt>
                <c:pt idx="2">
                  <c:v>271.67327548237006</c:v>
                </c:pt>
                <c:pt idx="3">
                  <c:v>273.59489648072417</c:v>
                </c:pt>
                <c:pt idx="4">
                  <c:v>286.62794133797883</c:v>
                </c:pt>
                <c:pt idx="5">
                  <c:v>270.07504327293896</c:v>
                </c:pt>
                <c:pt idx="6">
                  <c:v>279.01192391309456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62-4D13-AA9D-2236D81BCF54}"/>
            </c:ext>
          </c:extLst>
        </c:ser>
        <c:ser>
          <c:idx val="3"/>
          <c:order val="3"/>
          <c:tx>
            <c:strRef>
              <c:f>[1]police!$A$127</c:f>
              <c:strCache>
                <c:ptCount val="1"/>
                <c:pt idx="0">
                  <c:v>Moyenne cluster: Grandes communes "Canal"</c:v>
                </c:pt>
              </c:strCache>
            </c:strRef>
          </c:tx>
          <c:invertIfNegative val="0"/>
          <c:cat>
            <c:strRef>
              <c:f>[1]police!$M$122:$S$122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C 2019</c:v>
                </c:pt>
              </c:strCache>
            </c:strRef>
          </c:cat>
          <c:val>
            <c:numRef>
              <c:f>[1]police!$M$127:$S$127</c:f>
              <c:numCache>
                <c:formatCode>General</c:formatCode>
                <c:ptCount val="7"/>
                <c:pt idx="0">
                  <c:v>224.62856948610482</c:v>
                </c:pt>
                <c:pt idx="1">
                  <c:v>229.17667038570272</c:v>
                </c:pt>
                <c:pt idx="2">
                  <c:v>232.11415313481592</c:v>
                </c:pt>
                <c:pt idx="3">
                  <c:v>237.36488400078571</c:v>
                </c:pt>
                <c:pt idx="4">
                  <c:v>237.09940603183881</c:v>
                </c:pt>
                <c:pt idx="5">
                  <c:v>236.19958479741842</c:v>
                </c:pt>
                <c:pt idx="6">
                  <c:v>239.15072583301787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62-4D13-AA9D-2236D81BCF54}"/>
            </c:ext>
          </c:extLst>
        </c:ser>
        <c:ser>
          <c:idx val="4"/>
          <c:order val="4"/>
          <c:tx>
            <c:strRef>
              <c:f>[1]police!$A$131</c:f>
              <c:strCache>
                <c:ptCount val="1"/>
                <c:pt idx="0">
                  <c:v>Moyenne cluster: Capitale</c:v>
                </c:pt>
              </c:strCache>
            </c:strRef>
          </c:tx>
          <c:invertIfNegative val="0"/>
          <c:cat>
            <c:strRef>
              <c:f>[1]police!$M$122:$S$122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C 2019</c:v>
                </c:pt>
              </c:strCache>
            </c:strRef>
          </c:cat>
          <c:val>
            <c:numRef>
              <c:f>[1]police!$M$131:$S$131</c:f>
              <c:numCache>
                <c:formatCode>General</c:formatCode>
                <c:ptCount val="7"/>
                <c:pt idx="0">
                  <c:v>633.20919929290051</c:v>
                </c:pt>
                <c:pt idx="1">
                  <c:v>641.30073887809772</c:v>
                </c:pt>
                <c:pt idx="2">
                  <c:v>652.4401910171249</c:v>
                </c:pt>
                <c:pt idx="3">
                  <c:v>641.41410188628527</c:v>
                </c:pt>
                <c:pt idx="4">
                  <c:v>653.6131815117958</c:v>
                </c:pt>
                <c:pt idx="5">
                  <c:v>645.81247839934849</c:v>
                </c:pt>
                <c:pt idx="6">
                  <c:v>636.70699432112076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62-4D13-AA9D-2236D81BC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823264"/>
        <c:axId val="1"/>
      </c:barChart>
      <c:catAx>
        <c:axId val="50282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02823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1295498440053485E-2"/>
          <c:y val="0.90292643993379451"/>
          <c:w val="0.93013144311242668"/>
          <c:h val="8.5106545059176253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BE"/>
              <a:t>Part de la dotation aux zones de police dans les dépenses totales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3890114909813236E-2"/>
          <c:y val="0.12128158120501265"/>
          <c:w val="0.93383559640184299"/>
          <c:h val="0.68406427701809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[1]police!$A$105</c:f>
              <c:strCache>
                <c:ptCount val="1"/>
                <c:pt idx="0">
                  <c:v>Moyenne cluster : Résidentielles Sud- Est</c:v>
                </c:pt>
              </c:strCache>
            </c:strRef>
          </c:tx>
          <c:invertIfNegative val="0"/>
          <c:cat>
            <c:strRef>
              <c:f>[1]police!$N$129:$T$129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C 2019</c:v>
                </c:pt>
                <c:pt idx="6">
                  <c:v>C 2020</c:v>
                </c:pt>
              </c:strCache>
            </c:strRef>
          </c:cat>
          <c:val>
            <c:numRef>
              <c:f>[1]police!$N$89:$T$89</c:f>
              <c:numCache>
                <c:formatCode>General</c:formatCode>
                <c:ptCount val="7"/>
                <c:pt idx="0">
                  <c:v>0.13676565275291666</c:v>
                </c:pt>
                <c:pt idx="1">
                  <c:v>0.13999519351630452</c:v>
                </c:pt>
                <c:pt idx="2">
                  <c:v>0.14128826224467783</c:v>
                </c:pt>
                <c:pt idx="3">
                  <c:v>0.13796356216398795</c:v>
                </c:pt>
                <c:pt idx="4">
                  <c:v>0.13778711727974782</c:v>
                </c:pt>
                <c:pt idx="5">
                  <c:v>0.13114772368631902</c:v>
                </c:pt>
                <c:pt idx="6">
                  <c:v>0.13590015705384856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30-4B4C-9D8A-4DC6B2BEB2BD}"/>
            </c:ext>
          </c:extLst>
        </c:ser>
        <c:ser>
          <c:idx val="1"/>
          <c:order val="1"/>
          <c:tx>
            <c:strRef>
              <c:f>[1]police!$A$113</c:f>
              <c:strCache>
                <c:ptCount val="1"/>
                <c:pt idx="0">
                  <c:v>Moyenne cluster: Résidentielles Nord-Ouest</c:v>
                </c:pt>
              </c:strCache>
            </c:strRef>
          </c:tx>
          <c:invertIfNegative val="0"/>
          <c:cat>
            <c:strRef>
              <c:f>[1]police!$N$129:$T$129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C 2019</c:v>
                </c:pt>
                <c:pt idx="6">
                  <c:v>C 2020</c:v>
                </c:pt>
              </c:strCache>
            </c:strRef>
          </c:cat>
          <c:val>
            <c:numRef>
              <c:f>[1]police!$N$90:$T$90</c:f>
              <c:numCache>
                <c:formatCode>General</c:formatCode>
                <c:ptCount val="7"/>
                <c:pt idx="0">
                  <c:v>0.16958735580859166</c:v>
                </c:pt>
                <c:pt idx="1">
                  <c:v>0.16841849465247363</c:v>
                </c:pt>
                <c:pt idx="2">
                  <c:v>0.17452666346357601</c:v>
                </c:pt>
                <c:pt idx="3">
                  <c:v>0.17092236461324856</c:v>
                </c:pt>
                <c:pt idx="4">
                  <c:v>0.16222416533944711</c:v>
                </c:pt>
                <c:pt idx="5">
                  <c:v>0.16247449868838176</c:v>
                </c:pt>
                <c:pt idx="6">
                  <c:v>0.15936366367319263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30-4B4C-9D8A-4DC6B2BEB2BD}"/>
            </c:ext>
          </c:extLst>
        </c:ser>
        <c:ser>
          <c:idx val="2"/>
          <c:order val="2"/>
          <c:tx>
            <c:strRef>
              <c:f>[1]police!$A$120</c:f>
              <c:strCache>
                <c:ptCount val="1"/>
                <c:pt idx="0">
                  <c:v>Moyenne cluster: Première couronne</c:v>
                </c:pt>
              </c:strCache>
            </c:strRef>
          </c:tx>
          <c:invertIfNegative val="0"/>
          <c:cat>
            <c:strRef>
              <c:f>[1]police!$N$129:$T$129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C 2019</c:v>
                </c:pt>
                <c:pt idx="6">
                  <c:v>C 2020</c:v>
                </c:pt>
              </c:strCache>
            </c:strRef>
          </c:cat>
          <c:val>
            <c:numRef>
              <c:f>[1]police!$N$91:$T$91</c:f>
              <c:numCache>
                <c:formatCode>General</c:formatCode>
                <c:ptCount val="7"/>
                <c:pt idx="0">
                  <c:v>0.14062471802386964</c:v>
                </c:pt>
                <c:pt idx="1">
                  <c:v>0.14145645811078889</c:v>
                </c:pt>
                <c:pt idx="2">
                  <c:v>0.14156769010811318</c:v>
                </c:pt>
                <c:pt idx="3">
                  <c:v>0.14532911288266218</c:v>
                </c:pt>
                <c:pt idx="4">
                  <c:v>0.1339066303840234</c:v>
                </c:pt>
                <c:pt idx="5">
                  <c:v>0.13834259247682615</c:v>
                </c:pt>
                <c:pt idx="6">
                  <c:v>0.13251598143006746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30-4B4C-9D8A-4DC6B2BEB2BD}"/>
            </c:ext>
          </c:extLst>
        </c:ser>
        <c:ser>
          <c:idx val="3"/>
          <c:order val="3"/>
          <c:tx>
            <c:strRef>
              <c:f>[1]police!$A$127</c:f>
              <c:strCache>
                <c:ptCount val="1"/>
                <c:pt idx="0">
                  <c:v>Moyenne cluster: Grandes communes "Canal"</c:v>
                </c:pt>
              </c:strCache>
            </c:strRef>
          </c:tx>
          <c:invertIfNegative val="0"/>
          <c:cat>
            <c:strRef>
              <c:f>[1]police!$N$129:$T$129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C 2019</c:v>
                </c:pt>
                <c:pt idx="6">
                  <c:v>C 2020</c:v>
                </c:pt>
              </c:strCache>
            </c:strRef>
          </c:cat>
          <c:val>
            <c:numRef>
              <c:f>[1]police!$N$92:$T$92</c:f>
              <c:numCache>
                <c:formatCode>General</c:formatCode>
                <c:ptCount val="7"/>
                <c:pt idx="0">
                  <c:v>0.16031403425608698</c:v>
                </c:pt>
                <c:pt idx="1">
                  <c:v>0.16295268205733124</c:v>
                </c:pt>
                <c:pt idx="2">
                  <c:v>0.16264561181553655</c:v>
                </c:pt>
                <c:pt idx="3">
                  <c:v>0.16300776509736742</c:v>
                </c:pt>
                <c:pt idx="4">
                  <c:v>0.1518852002772022</c:v>
                </c:pt>
                <c:pt idx="5">
                  <c:v>0.15417247026723263</c:v>
                </c:pt>
                <c:pt idx="6">
                  <c:v>0.15061767306921056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30-4B4C-9D8A-4DC6B2BEB2BD}"/>
            </c:ext>
          </c:extLst>
        </c:ser>
        <c:ser>
          <c:idx val="4"/>
          <c:order val="4"/>
          <c:tx>
            <c:strRef>
              <c:f>[1]police!$A$131</c:f>
              <c:strCache>
                <c:ptCount val="1"/>
                <c:pt idx="0">
                  <c:v>Moyenne cluster: Capitale</c:v>
                </c:pt>
              </c:strCache>
            </c:strRef>
          </c:tx>
          <c:invertIfNegative val="0"/>
          <c:cat>
            <c:strRef>
              <c:f>[1]police!$N$129:$T$129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C 2019</c:v>
                </c:pt>
                <c:pt idx="6">
                  <c:v>C 2020</c:v>
                </c:pt>
              </c:strCache>
            </c:strRef>
          </c:cat>
          <c:val>
            <c:numRef>
              <c:f>[1]police!$N$93:$T$93</c:f>
              <c:numCache>
                <c:formatCode>General</c:formatCode>
                <c:ptCount val="7"/>
                <c:pt idx="0">
                  <c:v>0.18977058815882319</c:v>
                </c:pt>
                <c:pt idx="1">
                  <c:v>0.19009459324881678</c:v>
                </c:pt>
                <c:pt idx="2">
                  <c:v>0.18957155640069001</c:v>
                </c:pt>
                <c:pt idx="3">
                  <c:v>0.18661619286832731</c:v>
                </c:pt>
                <c:pt idx="4">
                  <c:v>0.17837480687895998</c:v>
                </c:pt>
                <c:pt idx="5">
                  <c:v>0.17501836371349849</c:v>
                </c:pt>
                <c:pt idx="6">
                  <c:v>0.17042354167911472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30-4B4C-9D8A-4DC6B2BEB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825232"/>
        <c:axId val="1"/>
      </c:barChart>
      <c:catAx>
        <c:axId val="50282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02825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2859308875983261E-2"/>
          <c:y val="0.85559562210358786"/>
          <c:w val="0.2188719271286248"/>
          <c:h val="0.144404332129963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BE"/>
              <a:t>Part de la dotation aux zones de police dans les dépenses totales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890114909813236E-2"/>
          <c:y val="0.12128158120501265"/>
          <c:w val="0.93383559640184299"/>
          <c:h val="0.684064277018098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[1]police!$A$105</c:f>
              <c:strCache>
                <c:ptCount val="1"/>
                <c:pt idx="0">
                  <c:v>Moyenne cluster : Résidentielles Sud- Est</c:v>
                </c:pt>
              </c:strCache>
            </c:strRef>
          </c:tx>
          <c:invertIfNegative val="0"/>
          <c:cat>
            <c:strRef>
              <c:f>[1]police!$R$129</c:f>
              <c:strCache>
                <c:ptCount val="1"/>
                <c:pt idx="0">
                  <c:v>2018</c:v>
                </c:pt>
              </c:strCache>
            </c:strRef>
          </c:cat>
          <c:val>
            <c:numRef>
              <c:f>[1]police!$R$89</c:f>
              <c:numCache>
                <c:formatCode>General</c:formatCode>
                <c:ptCount val="1"/>
                <c:pt idx="0">
                  <c:v>0.13778711727974782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5-4C14-BEC4-5E50ADA6A20E}"/>
            </c:ext>
          </c:extLst>
        </c:ser>
        <c:ser>
          <c:idx val="1"/>
          <c:order val="1"/>
          <c:tx>
            <c:strRef>
              <c:f>[1]police!$A$113</c:f>
              <c:strCache>
                <c:ptCount val="1"/>
                <c:pt idx="0">
                  <c:v>Moyenne cluster: Résidentielles Nord-Ouest</c:v>
                </c:pt>
              </c:strCache>
            </c:strRef>
          </c:tx>
          <c:invertIfNegative val="0"/>
          <c:cat>
            <c:strRef>
              <c:f>[1]police!$R$129</c:f>
              <c:strCache>
                <c:ptCount val="1"/>
                <c:pt idx="0">
                  <c:v>2018</c:v>
                </c:pt>
              </c:strCache>
            </c:strRef>
          </c:cat>
          <c:val>
            <c:numRef>
              <c:f>[1]police!$R$90</c:f>
              <c:numCache>
                <c:formatCode>General</c:formatCode>
                <c:ptCount val="1"/>
                <c:pt idx="0">
                  <c:v>0.16222416533944711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85-4C14-BEC4-5E50ADA6A20E}"/>
            </c:ext>
          </c:extLst>
        </c:ser>
        <c:ser>
          <c:idx val="2"/>
          <c:order val="2"/>
          <c:tx>
            <c:strRef>
              <c:f>[1]police!$A$120</c:f>
              <c:strCache>
                <c:ptCount val="1"/>
                <c:pt idx="0">
                  <c:v>Moyenne cluster: Première couronne</c:v>
                </c:pt>
              </c:strCache>
            </c:strRef>
          </c:tx>
          <c:invertIfNegative val="0"/>
          <c:cat>
            <c:strRef>
              <c:f>[1]police!$R$129</c:f>
              <c:strCache>
                <c:ptCount val="1"/>
                <c:pt idx="0">
                  <c:v>2018</c:v>
                </c:pt>
              </c:strCache>
            </c:strRef>
          </c:cat>
          <c:val>
            <c:numRef>
              <c:f>[1]police!$R$91</c:f>
              <c:numCache>
                <c:formatCode>General</c:formatCode>
                <c:ptCount val="1"/>
                <c:pt idx="0">
                  <c:v>0.1339066303840234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85-4C14-BEC4-5E50ADA6A20E}"/>
            </c:ext>
          </c:extLst>
        </c:ser>
        <c:ser>
          <c:idx val="3"/>
          <c:order val="3"/>
          <c:tx>
            <c:strRef>
              <c:f>[1]police!$A$127</c:f>
              <c:strCache>
                <c:ptCount val="1"/>
                <c:pt idx="0">
                  <c:v>Moyenne cluster: Grandes communes "Canal"</c:v>
                </c:pt>
              </c:strCache>
            </c:strRef>
          </c:tx>
          <c:invertIfNegative val="0"/>
          <c:cat>
            <c:strRef>
              <c:f>[1]police!$R$129</c:f>
              <c:strCache>
                <c:ptCount val="1"/>
                <c:pt idx="0">
                  <c:v>2018</c:v>
                </c:pt>
              </c:strCache>
            </c:strRef>
          </c:cat>
          <c:val>
            <c:numRef>
              <c:f>[1]police!$R$92</c:f>
              <c:numCache>
                <c:formatCode>General</c:formatCode>
                <c:ptCount val="1"/>
                <c:pt idx="0">
                  <c:v>0.1518852002772022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85-4C14-BEC4-5E50ADA6A20E}"/>
            </c:ext>
          </c:extLst>
        </c:ser>
        <c:ser>
          <c:idx val="4"/>
          <c:order val="4"/>
          <c:tx>
            <c:strRef>
              <c:f>[1]police!$A$131</c:f>
              <c:strCache>
                <c:ptCount val="1"/>
                <c:pt idx="0">
                  <c:v>Moyenne cluster: Capitale</c:v>
                </c:pt>
              </c:strCache>
            </c:strRef>
          </c:tx>
          <c:invertIfNegative val="0"/>
          <c:cat>
            <c:strRef>
              <c:f>[1]police!$R$129</c:f>
              <c:strCache>
                <c:ptCount val="1"/>
                <c:pt idx="0">
                  <c:v>2018</c:v>
                </c:pt>
              </c:strCache>
            </c:strRef>
          </c:cat>
          <c:val>
            <c:numRef>
              <c:f>[1]police!$R$93</c:f>
              <c:numCache>
                <c:formatCode>General</c:formatCode>
                <c:ptCount val="1"/>
                <c:pt idx="0">
                  <c:v>0.17837480687895998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85-4C14-BEC4-5E50ADA6A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02827200"/>
        <c:axId val="1"/>
        <c:axId val="0"/>
      </c:bar3DChart>
      <c:catAx>
        <c:axId val="50282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02827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4383004011291041E-2"/>
          <c:y val="0.8650931802421018"/>
          <c:w val="0.96744921507453074"/>
          <c:h val="0.1163576751902667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Part des dotations communales dans les recettes de transferts des Zones de police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'Dotations ZP dans Fin ZP '!$B$26:$V$26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'Dotations ZP dans Fin ZP '!$B$27:$V$27</c:f>
              <c:numCache>
                <c:formatCode>0%</c:formatCode>
                <c:ptCount val="21"/>
                <c:pt idx="0">
                  <c:v>0.72340319293485678</c:v>
                </c:pt>
                <c:pt idx="1">
                  <c:v>0.70036319402809133</c:v>
                </c:pt>
                <c:pt idx="2">
                  <c:v>0.69506467944633277</c:v>
                </c:pt>
                <c:pt idx="3">
                  <c:v>0.68443725700280666</c:v>
                </c:pt>
                <c:pt idx="4">
                  <c:v>0.65091117724369463</c:v>
                </c:pt>
                <c:pt idx="5">
                  <c:v>0.62718322114631431</c:v>
                </c:pt>
                <c:pt idx="6">
                  <c:v>0.63869509545014425</c:v>
                </c:pt>
                <c:pt idx="7">
                  <c:v>0.65014700738340425</c:v>
                </c:pt>
                <c:pt idx="8">
                  <c:v>0.64807696365617207</c:v>
                </c:pt>
                <c:pt idx="9">
                  <c:v>0.65324016799582152</c:v>
                </c:pt>
                <c:pt idx="10">
                  <c:v>0.65386146017838798</c:v>
                </c:pt>
                <c:pt idx="11">
                  <c:v>0.65616318876172441</c:v>
                </c:pt>
                <c:pt idx="12">
                  <c:v>0.64151948779347423</c:v>
                </c:pt>
                <c:pt idx="13">
                  <c:v>0.65073698356302689</c:v>
                </c:pt>
                <c:pt idx="14">
                  <c:v>0.63670979879217604</c:v>
                </c:pt>
                <c:pt idx="15">
                  <c:v>0.6364258320735694</c:v>
                </c:pt>
                <c:pt idx="16">
                  <c:v>0.63139162312910269</c:v>
                </c:pt>
                <c:pt idx="17">
                  <c:v>0.62560606335854052</c:v>
                </c:pt>
                <c:pt idx="18">
                  <c:v>0.62836512841947412</c:v>
                </c:pt>
                <c:pt idx="19">
                  <c:v>0.62982852954273738</c:v>
                </c:pt>
                <c:pt idx="20">
                  <c:v>0.63152997537494593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C3-4843-B731-1E0B1082D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505600"/>
        <c:axId val="138556544"/>
      </c:lineChart>
      <c:catAx>
        <c:axId val="13850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8556544"/>
        <c:crosses val="autoZero"/>
        <c:auto val="1"/>
        <c:lblAlgn val="ctr"/>
        <c:lblOffset val="100"/>
        <c:noMultiLvlLbl val="0"/>
      </c:catAx>
      <c:valAx>
        <c:axId val="138556544"/>
        <c:scaling>
          <c:orientation val="minMax"/>
        </c:scaling>
        <c:delete val="1"/>
        <c:axPos val="l"/>
        <c:majorGridlines/>
        <c:numFmt formatCode="0%" sourceLinked="1"/>
        <c:majorTickMark val="none"/>
        <c:minorTickMark val="none"/>
        <c:tickLblPos val="none"/>
        <c:crossAx val="138505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29</xdr:row>
      <xdr:rowOff>0</xdr:rowOff>
    </xdr:from>
    <xdr:to>
      <xdr:col>32</xdr:col>
      <xdr:colOff>0</xdr:colOff>
      <xdr:row>50</xdr:row>
      <xdr:rowOff>121920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1E3C0991-EA4B-40D1-BB82-483B65733D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7620</xdr:colOff>
      <xdr:row>101</xdr:row>
      <xdr:rowOff>0</xdr:rowOff>
    </xdr:from>
    <xdr:to>
      <xdr:col>39</xdr:col>
      <xdr:colOff>480060</xdr:colOff>
      <xdr:row>128</xdr:row>
      <xdr:rowOff>91440</xdr:rowOff>
    </xdr:to>
    <xdr:graphicFrame macro="">
      <xdr:nvGraphicFramePr>
        <xdr:cNvPr id="5" name="Graphique 8">
          <a:extLst>
            <a:ext uri="{FF2B5EF4-FFF2-40B4-BE49-F238E27FC236}">
              <a16:creationId xmlns:a16="http://schemas.microsoft.com/office/drawing/2014/main" id="{1E719BEA-D1E1-46B0-9DD1-6CDB0C92C8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0</xdr:colOff>
      <xdr:row>101</xdr:row>
      <xdr:rowOff>0</xdr:rowOff>
    </xdr:from>
    <xdr:to>
      <xdr:col>57</xdr:col>
      <xdr:colOff>76200</xdr:colOff>
      <xdr:row>121</xdr:row>
      <xdr:rowOff>121920</xdr:rowOff>
    </xdr:to>
    <xdr:graphicFrame macro="">
      <xdr:nvGraphicFramePr>
        <xdr:cNvPr id="6" name="Graphique 10">
          <a:extLst>
            <a:ext uri="{FF2B5EF4-FFF2-40B4-BE49-F238E27FC236}">
              <a16:creationId xmlns:a16="http://schemas.microsoft.com/office/drawing/2014/main" id="{A1FA0949-FCF5-468A-BB65-F9D5D9F3A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22860</xdr:colOff>
      <xdr:row>122</xdr:row>
      <xdr:rowOff>144780</xdr:rowOff>
    </xdr:from>
    <xdr:to>
      <xdr:col>57</xdr:col>
      <xdr:colOff>91440</xdr:colOff>
      <xdr:row>146</xdr:row>
      <xdr:rowOff>91440</xdr:rowOff>
    </xdr:to>
    <xdr:graphicFrame macro="">
      <xdr:nvGraphicFramePr>
        <xdr:cNvPr id="7" name="Graphique 10">
          <a:extLst>
            <a:ext uri="{FF2B5EF4-FFF2-40B4-BE49-F238E27FC236}">
              <a16:creationId xmlns:a16="http://schemas.microsoft.com/office/drawing/2014/main" id="{48027F7E-9151-4520-9923-F48FCCFE5E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4763</xdr:colOff>
      <xdr:row>31</xdr:row>
      <xdr:rowOff>185736</xdr:rowOff>
    </xdr:from>
    <xdr:to>
      <xdr:col>9</xdr:col>
      <xdr:colOff>107157</xdr:colOff>
      <xdr:row>54</xdr:row>
      <xdr:rowOff>178593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35691A6-B175-44D9-BEEA-96F855E3F0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PFC\1%20-%20COMMUNES\15%20-%20ETAT%20DES%20FINANCES%20COMMUNALES\2018-2022\Analyse%20Finances%20C%202021%20BM%202022%20wip-230530.xlsx" TargetMode="External"/><Relationship Id="rId1" Type="http://schemas.openxmlformats.org/officeDocument/2006/relationships/externalLinkPath" Target="/PFC/1%20-%20COMMUNES/15%20-%20ETAT%20DES%20FINANCES%20COMMUNALES/2018-2022/Analyse%20Finances%20C%202021%20BM%202022%20wip-230530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PFC\3%20-%20ZONES%20DE%20POLICE\7%20-%20STATISTIQUES\Analyse%20finances%20ZP%20-%2019.01.2023.xlsx" TargetMode="External"/><Relationship Id="rId1" Type="http://schemas.openxmlformats.org/officeDocument/2006/relationships/externalLinkPath" Target="/PFC/3%20-%20ZONES%20DE%20POLICE/7%20-%20STATISTIQUES/Analyse%20finances%20ZP%20-%2019.01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METHODO"/>
      <sheetName val="pop et surface"/>
      <sheetName val="GRAPHIQUES"/>
      <sheetName val="ex propre"/>
      <sheetName val="ex propre neutralisé"/>
      <sheetName val="cumulé + réserves"/>
      <sheetName val="rec"/>
      <sheetName val="Tarte recettes"/>
      <sheetName val="ROP"/>
      <sheetName val="ROT"/>
      <sheetName val="ROD"/>
      <sheetName val="IPP"/>
      <sheetName val="PRI"/>
      <sheetName val="fiscalité 36X"/>
      <sheetName val="dotations"/>
      <sheetName val="dep"/>
      <sheetName val="Rép dép ORDI par fct"/>
      <sheetName val="repart dep avec Bxl"/>
      <sheetName val="repart dep sans bxl"/>
      <sheetName val="DOP"/>
      <sheetName val="DOP actif"/>
      <sheetName val="pensions"/>
      <sheetName val="DOF"/>
      <sheetName val="DOT"/>
      <sheetName val="DOD"/>
      <sheetName val="CPAS"/>
      <sheetName val="police"/>
      <sheetName val="ex propre + prélèv fonctionnels"/>
      <sheetName val="ex propre + prélève neutralisé"/>
      <sheetName val="Tableau Comp. pour PPT"/>
      <sheetName val="cumulé"/>
      <sheetName val="réserves et prélèvem"/>
      <sheetName val="FRBRTC"/>
      <sheetName val="ex propre extra"/>
      <sheetName val="ex propre + prélèv fc extra"/>
      <sheetName val="cumulé extra"/>
      <sheetName val="réserves et prélèv extra"/>
      <sheetName val="repart rec sans bxl"/>
      <sheetName val="repart rec avec bxl"/>
      <sheetName val="répartition ROT"/>
      <sheetName val="Croissance PRI-hab"/>
      <sheetName val="PRI classé"/>
      <sheetName val="IPP hors inflation"/>
      <sheetName val="Croissance IPP-hab"/>
      <sheetName val="IPP classé"/>
      <sheetName val="PRI tx rég"/>
      <sheetName val="IPP tx rég"/>
      <sheetName val="dotations wouter"/>
      <sheetName val="subs ordon"/>
      <sheetName val="fiscalité 37X"/>
      <sheetName val="repart fisca"/>
      <sheetName val="autres subsides 2014"/>
      <sheetName val="divid énergie"/>
      <sheetName val="divid interfin"/>
      <sheetName val="divid dexia"/>
      <sheetName val="neutralisation hôpitaux"/>
      <sheetName val="dep neutralisées"/>
      <sheetName val="DOP actif hors indexation"/>
      <sheetName val="DOF hors inflation"/>
      <sheetName val="neutralisation hôpitaux DOT"/>
      <sheetName val="DOT neutralisé"/>
      <sheetName val="police pour graphiques"/>
      <sheetName val="non valeurs"/>
      <sheetName val="dette vs recettes"/>
      <sheetName val="dette bilan"/>
      <sheetName val="invest"/>
      <sheetName val="Invest extra"/>
      <sheetName val="classements dép"/>
      <sheetName val="classements rec"/>
      <sheetName val="déflateur"/>
      <sheetName val="inflation"/>
      <sheetName val="Sheet3"/>
      <sheetName val="pensions 2011-2013"/>
      <sheetName val="ETPs"/>
      <sheetName val="neutralisations"/>
    </sheetNames>
    <sheetDataSet>
      <sheetData sheetId="0" refreshError="1"/>
      <sheetData sheetId="1" refreshError="1"/>
      <sheetData sheetId="2">
        <row r="3">
          <cell r="D3">
            <v>90134</v>
          </cell>
          <cell r="E3">
            <v>91759</v>
          </cell>
          <cell r="F3">
            <v>92755</v>
          </cell>
          <cell r="G3">
            <v>93808</v>
          </cell>
          <cell r="H3">
            <v>96011</v>
          </cell>
          <cell r="I3">
            <v>97601</v>
          </cell>
          <cell r="J3">
            <v>99085</v>
          </cell>
          <cell r="K3">
            <v>101371</v>
          </cell>
          <cell r="L3">
            <v>104647</v>
          </cell>
          <cell r="M3">
            <v>107912</v>
          </cell>
          <cell r="N3">
            <v>111279</v>
          </cell>
          <cell r="O3">
            <v>113462</v>
          </cell>
          <cell r="P3">
            <v>115178</v>
          </cell>
          <cell r="Q3">
            <v>116332</v>
          </cell>
          <cell r="R3">
            <v>117412</v>
          </cell>
          <cell r="S3">
            <v>118241</v>
          </cell>
          <cell r="T3">
            <v>118382</v>
          </cell>
          <cell r="U3">
            <v>119714</v>
          </cell>
          <cell r="V3">
            <v>120887</v>
          </cell>
          <cell r="W3">
            <v>121929</v>
          </cell>
          <cell r="X3">
            <v>121929</v>
          </cell>
        </row>
        <row r="4">
          <cell r="D4">
            <v>29000</v>
          </cell>
          <cell r="E4">
            <v>28992</v>
          </cell>
          <cell r="F4">
            <v>29088</v>
          </cell>
          <cell r="G4">
            <v>29265</v>
          </cell>
          <cell r="H4">
            <v>29552</v>
          </cell>
          <cell r="I4">
            <v>29681</v>
          </cell>
          <cell r="J4">
            <v>30086</v>
          </cell>
          <cell r="K4">
            <v>30456</v>
          </cell>
          <cell r="L4">
            <v>30811</v>
          </cell>
          <cell r="M4">
            <v>31408</v>
          </cell>
          <cell r="N4">
            <v>31963</v>
          </cell>
          <cell r="O4">
            <v>32350</v>
          </cell>
          <cell r="P4">
            <v>32560</v>
          </cell>
          <cell r="Q4">
            <v>32835</v>
          </cell>
          <cell r="R4">
            <v>33161</v>
          </cell>
          <cell r="S4">
            <v>33313</v>
          </cell>
          <cell r="T4">
            <v>33740</v>
          </cell>
          <cell r="U4">
            <v>34013</v>
          </cell>
          <cell r="V4">
            <v>34404</v>
          </cell>
          <cell r="W4">
            <v>34723</v>
          </cell>
          <cell r="X4">
            <v>34723</v>
          </cell>
        </row>
        <row r="5">
          <cell r="D5">
            <v>19320</v>
          </cell>
          <cell r="E5">
            <v>19478</v>
          </cell>
          <cell r="F5">
            <v>19641</v>
          </cell>
          <cell r="G5">
            <v>19968</v>
          </cell>
          <cell r="H5">
            <v>20078</v>
          </cell>
          <cell r="I5">
            <v>20431</v>
          </cell>
          <cell r="J5">
            <v>20976</v>
          </cell>
          <cell r="K5">
            <v>21669</v>
          </cell>
          <cell r="L5">
            <v>22185</v>
          </cell>
          <cell r="M5">
            <v>22770</v>
          </cell>
          <cell r="N5">
            <v>22931</v>
          </cell>
          <cell r="O5">
            <v>23410</v>
          </cell>
          <cell r="P5">
            <v>23690</v>
          </cell>
          <cell r="Q5">
            <v>23927</v>
          </cell>
          <cell r="R5">
            <v>24224</v>
          </cell>
          <cell r="S5">
            <v>24701</v>
          </cell>
          <cell r="T5">
            <v>24830</v>
          </cell>
          <cell r="U5">
            <v>25179</v>
          </cell>
          <cell r="V5">
            <v>25502</v>
          </cell>
          <cell r="W5">
            <v>25441</v>
          </cell>
          <cell r="X5">
            <v>25441</v>
          </cell>
        </row>
        <row r="6">
          <cell r="D6">
            <v>136730</v>
          </cell>
          <cell r="E6">
            <v>139501</v>
          </cell>
          <cell r="F6">
            <v>141312</v>
          </cell>
          <cell r="G6">
            <v>142853</v>
          </cell>
          <cell r="H6">
            <v>144784</v>
          </cell>
          <cell r="I6">
            <v>145917</v>
          </cell>
          <cell r="J6">
            <v>148873</v>
          </cell>
          <cell r="K6">
            <v>153377</v>
          </cell>
          <cell r="L6">
            <v>157673</v>
          </cell>
          <cell r="M6">
            <v>163210</v>
          </cell>
          <cell r="N6">
            <v>166497</v>
          </cell>
          <cell r="O6">
            <v>168576</v>
          </cell>
          <cell r="P6">
            <v>170407</v>
          </cell>
          <cell r="Q6">
            <v>175534</v>
          </cell>
          <cell r="R6">
            <v>178552</v>
          </cell>
          <cell r="S6">
            <v>176545</v>
          </cell>
          <cell r="T6">
            <v>179277</v>
          </cell>
          <cell r="U6">
            <v>181726</v>
          </cell>
          <cell r="V6">
            <v>185103</v>
          </cell>
          <cell r="W6">
            <v>186916</v>
          </cell>
          <cell r="X6">
            <v>186916</v>
          </cell>
        </row>
        <row r="7">
          <cell r="D7">
            <v>40378</v>
          </cell>
          <cell r="E7">
            <v>41019</v>
          </cell>
          <cell r="F7">
            <v>41342</v>
          </cell>
          <cell r="G7">
            <v>41097</v>
          </cell>
          <cell r="H7">
            <v>41740</v>
          </cell>
          <cell r="I7">
            <v>42342</v>
          </cell>
          <cell r="J7">
            <v>42902</v>
          </cell>
          <cell r="K7">
            <v>43512</v>
          </cell>
          <cell r="L7">
            <v>44352</v>
          </cell>
          <cell r="M7">
            <v>45257</v>
          </cell>
          <cell r="N7">
            <v>45502</v>
          </cell>
          <cell r="O7">
            <v>46228</v>
          </cell>
          <cell r="P7">
            <v>46427</v>
          </cell>
          <cell r="Q7">
            <v>46773</v>
          </cell>
          <cell r="R7">
            <v>47180</v>
          </cell>
          <cell r="S7">
            <v>47414</v>
          </cell>
          <cell r="T7">
            <v>47786</v>
          </cell>
          <cell r="U7">
            <v>48367</v>
          </cell>
          <cell r="V7">
            <v>48473</v>
          </cell>
          <cell r="W7">
            <v>48331</v>
          </cell>
          <cell r="X7">
            <v>48331</v>
          </cell>
        </row>
        <row r="8">
          <cell r="D8">
            <v>32089</v>
          </cell>
          <cell r="E8">
            <v>32703</v>
          </cell>
          <cell r="F8">
            <v>32718</v>
          </cell>
          <cell r="G8">
            <v>33069</v>
          </cell>
          <cell r="H8">
            <v>33462</v>
          </cell>
          <cell r="I8">
            <v>34128</v>
          </cell>
          <cell r="J8">
            <v>34727</v>
          </cell>
          <cell r="K8">
            <v>35372</v>
          </cell>
          <cell r="L8">
            <v>35803</v>
          </cell>
          <cell r="M8">
            <v>36492</v>
          </cell>
          <cell r="N8">
            <v>37009</v>
          </cell>
          <cell r="O8">
            <v>37364</v>
          </cell>
          <cell r="P8">
            <v>37957</v>
          </cell>
          <cell r="Q8">
            <v>38448</v>
          </cell>
          <cell r="R8">
            <v>39556</v>
          </cell>
          <cell r="S8">
            <v>40394</v>
          </cell>
          <cell r="T8">
            <v>41131</v>
          </cell>
          <cell r="U8">
            <v>41763</v>
          </cell>
          <cell r="V8">
            <v>42656</v>
          </cell>
          <cell r="W8">
            <v>43061</v>
          </cell>
          <cell r="X8">
            <v>43061</v>
          </cell>
        </row>
        <row r="9">
          <cell r="D9">
            <v>46812</v>
          </cell>
          <cell r="E9">
            <v>47313</v>
          </cell>
          <cell r="F9">
            <v>47426</v>
          </cell>
          <cell r="G9">
            <v>47555</v>
          </cell>
          <cell r="H9">
            <v>47719</v>
          </cell>
          <cell r="I9">
            <v>48284</v>
          </cell>
          <cell r="J9">
            <v>48906</v>
          </cell>
          <cell r="K9">
            <v>49757</v>
          </cell>
          <cell r="L9">
            <v>50258</v>
          </cell>
          <cell r="M9">
            <v>51838</v>
          </cell>
          <cell r="N9">
            <v>53312</v>
          </cell>
          <cell r="O9">
            <v>54024</v>
          </cell>
          <cell r="P9">
            <v>54524</v>
          </cell>
          <cell r="Q9">
            <v>55012</v>
          </cell>
          <cell r="R9">
            <v>55613</v>
          </cell>
          <cell r="S9">
            <v>55746</v>
          </cell>
          <cell r="T9">
            <v>56008</v>
          </cell>
          <cell r="U9">
            <v>56289</v>
          </cell>
          <cell r="V9">
            <v>56581</v>
          </cell>
          <cell r="W9">
            <v>56281</v>
          </cell>
          <cell r="X9">
            <v>56281</v>
          </cell>
        </row>
        <row r="10">
          <cell r="D10">
            <v>20034</v>
          </cell>
          <cell r="E10">
            <v>20247</v>
          </cell>
          <cell r="F10">
            <v>20492</v>
          </cell>
          <cell r="G10">
            <v>20609</v>
          </cell>
          <cell r="H10">
            <v>20970</v>
          </cell>
          <cell r="I10">
            <v>21395</v>
          </cell>
          <cell r="J10">
            <v>21743</v>
          </cell>
          <cell r="K10">
            <v>22160</v>
          </cell>
          <cell r="L10">
            <v>22589</v>
          </cell>
          <cell r="M10">
            <v>23059</v>
          </cell>
          <cell r="N10">
            <v>23383</v>
          </cell>
          <cell r="O10">
            <v>23664</v>
          </cell>
          <cell r="P10">
            <v>23836</v>
          </cell>
          <cell r="Q10">
            <v>24066</v>
          </cell>
          <cell r="R10">
            <v>24269</v>
          </cell>
          <cell r="S10">
            <v>24596</v>
          </cell>
          <cell r="T10">
            <v>24865</v>
          </cell>
          <cell r="U10">
            <v>24902</v>
          </cell>
          <cell r="V10">
            <v>25234</v>
          </cell>
          <cell r="W10">
            <v>25189</v>
          </cell>
          <cell r="X10">
            <v>25189</v>
          </cell>
        </row>
        <row r="11">
          <cell r="D11">
            <v>74377</v>
          </cell>
          <cell r="E11">
            <v>75841</v>
          </cell>
          <cell r="F11">
            <v>76092</v>
          </cell>
          <cell r="G11">
            <v>77729</v>
          </cell>
          <cell r="H11">
            <v>77511</v>
          </cell>
          <cell r="I11">
            <v>78088</v>
          </cell>
          <cell r="J11">
            <v>79768</v>
          </cell>
          <cell r="K11">
            <v>80312</v>
          </cell>
          <cell r="L11">
            <v>80183</v>
          </cell>
          <cell r="M11">
            <v>82202</v>
          </cell>
          <cell r="N11">
            <v>83425</v>
          </cell>
          <cell r="O11">
            <v>84216</v>
          </cell>
          <cell r="P11">
            <v>83332</v>
          </cell>
          <cell r="Q11">
            <v>84754</v>
          </cell>
          <cell r="R11">
            <v>85541</v>
          </cell>
          <cell r="S11">
            <v>86244</v>
          </cell>
          <cell r="T11">
            <v>86513</v>
          </cell>
          <cell r="U11">
            <v>86876</v>
          </cell>
          <cell r="V11">
            <v>87632</v>
          </cell>
          <cell r="W11">
            <v>87488</v>
          </cell>
          <cell r="X11">
            <v>87488</v>
          </cell>
        </row>
        <row r="12">
          <cell r="D12">
            <v>40893</v>
          </cell>
          <cell r="E12">
            <v>41569</v>
          </cell>
          <cell r="F12">
            <v>41938</v>
          </cell>
          <cell r="G12">
            <v>42250</v>
          </cell>
          <cell r="H12">
            <v>42981</v>
          </cell>
          <cell r="I12">
            <v>43564</v>
          </cell>
          <cell r="J12">
            <v>44601</v>
          </cell>
          <cell r="K12">
            <v>45637</v>
          </cell>
          <cell r="L12">
            <v>46818</v>
          </cell>
          <cell r="M12">
            <v>47947</v>
          </cell>
          <cell r="N12">
            <v>48805</v>
          </cell>
          <cell r="O12">
            <v>49411</v>
          </cell>
          <cell r="P12">
            <v>50237</v>
          </cell>
          <cell r="Q12">
            <v>50724</v>
          </cell>
          <cell r="R12">
            <v>51426</v>
          </cell>
          <cell r="S12">
            <v>51933</v>
          </cell>
          <cell r="T12">
            <v>52201</v>
          </cell>
          <cell r="U12">
            <v>52536</v>
          </cell>
          <cell r="V12">
            <v>52728</v>
          </cell>
          <cell r="W12">
            <v>52854</v>
          </cell>
          <cell r="X12">
            <v>52854</v>
          </cell>
        </row>
        <row r="13">
          <cell r="D13">
            <v>16716</v>
          </cell>
          <cell r="E13">
            <v>17021</v>
          </cell>
          <cell r="F13">
            <v>17317</v>
          </cell>
          <cell r="G13">
            <v>17721</v>
          </cell>
          <cell r="H13">
            <v>18157</v>
          </cell>
          <cell r="I13">
            <v>18541</v>
          </cell>
          <cell r="J13">
            <v>19020</v>
          </cell>
          <cell r="K13">
            <v>19380</v>
          </cell>
          <cell r="L13">
            <v>19812</v>
          </cell>
          <cell r="M13">
            <v>20261</v>
          </cell>
          <cell r="N13">
            <v>20661</v>
          </cell>
          <cell r="O13">
            <v>21025</v>
          </cell>
          <cell r="P13">
            <v>21317</v>
          </cell>
          <cell r="Q13">
            <v>21525</v>
          </cell>
          <cell r="R13">
            <v>21638</v>
          </cell>
          <cell r="S13">
            <v>21609</v>
          </cell>
          <cell r="T13">
            <v>21774</v>
          </cell>
          <cell r="U13">
            <v>21990</v>
          </cell>
          <cell r="V13">
            <v>21959</v>
          </cell>
          <cell r="W13">
            <v>21873</v>
          </cell>
          <cell r="X13">
            <v>21873</v>
          </cell>
        </row>
        <row r="14">
          <cell r="D14">
            <v>74662</v>
          </cell>
          <cell r="E14">
            <v>76177</v>
          </cell>
          <cell r="F14">
            <v>78087</v>
          </cell>
          <cell r="G14">
            <v>78520</v>
          </cell>
          <cell r="H14">
            <v>79877</v>
          </cell>
          <cell r="I14">
            <v>81632</v>
          </cell>
          <cell r="J14">
            <v>83674</v>
          </cell>
          <cell r="K14">
            <v>85735</v>
          </cell>
          <cell r="L14">
            <v>88181</v>
          </cell>
          <cell r="M14">
            <v>91733</v>
          </cell>
          <cell r="N14">
            <v>93893</v>
          </cell>
          <cell r="O14">
            <v>94653</v>
          </cell>
          <cell r="P14">
            <v>94854</v>
          </cell>
          <cell r="Q14">
            <v>95576</v>
          </cell>
          <cell r="R14">
            <v>96586</v>
          </cell>
          <cell r="S14">
            <v>96629</v>
          </cell>
          <cell r="T14">
            <v>97005</v>
          </cell>
          <cell r="U14">
            <v>97462</v>
          </cell>
          <cell r="V14">
            <v>97979</v>
          </cell>
          <cell r="W14">
            <v>98112</v>
          </cell>
          <cell r="X14">
            <v>98112</v>
          </cell>
        </row>
        <row r="15">
          <cell r="D15">
            <v>42682</v>
          </cell>
          <cell r="E15">
            <v>43395</v>
          </cell>
          <cell r="F15">
            <v>43897</v>
          </cell>
          <cell r="G15">
            <v>43733</v>
          </cell>
          <cell r="H15">
            <v>44265</v>
          </cell>
          <cell r="I15">
            <v>44767</v>
          </cell>
          <cell r="J15">
            <v>45235</v>
          </cell>
          <cell r="K15">
            <v>45712</v>
          </cell>
          <cell r="L15">
            <v>46981</v>
          </cell>
          <cell r="M15">
            <v>48439</v>
          </cell>
          <cell r="N15">
            <v>49492</v>
          </cell>
          <cell r="O15">
            <v>50377</v>
          </cell>
          <cell r="P15">
            <v>50460</v>
          </cell>
          <cell r="Q15">
            <v>50472</v>
          </cell>
          <cell r="R15">
            <v>50659</v>
          </cell>
          <cell r="S15">
            <v>50471</v>
          </cell>
          <cell r="T15">
            <v>50002</v>
          </cell>
          <cell r="U15">
            <v>50267</v>
          </cell>
          <cell r="V15">
            <v>49678</v>
          </cell>
          <cell r="W15">
            <v>49196</v>
          </cell>
          <cell r="X15">
            <v>49196</v>
          </cell>
        </row>
        <row r="16">
          <cell r="D16">
            <v>22750</v>
          </cell>
          <cell r="E16">
            <v>23070</v>
          </cell>
          <cell r="F16">
            <v>23047</v>
          </cell>
          <cell r="G16">
            <v>23142</v>
          </cell>
          <cell r="H16">
            <v>23557</v>
          </cell>
          <cell r="I16">
            <v>23785</v>
          </cell>
          <cell r="J16">
            <v>24078</v>
          </cell>
          <cell r="K16">
            <v>25185</v>
          </cell>
          <cell r="L16">
            <v>26338</v>
          </cell>
          <cell r="M16">
            <v>27358</v>
          </cell>
          <cell r="N16">
            <v>27134</v>
          </cell>
          <cell r="O16">
            <v>27207</v>
          </cell>
          <cell r="P16">
            <v>27447</v>
          </cell>
          <cell r="Q16">
            <v>27332</v>
          </cell>
          <cell r="R16">
            <v>27402</v>
          </cell>
          <cell r="S16">
            <v>27115</v>
          </cell>
          <cell r="T16">
            <v>27032</v>
          </cell>
          <cell r="U16">
            <v>27457</v>
          </cell>
          <cell r="V16">
            <v>27497</v>
          </cell>
          <cell r="W16">
            <v>27124</v>
          </cell>
          <cell r="X16">
            <v>27124</v>
          </cell>
        </row>
        <row r="17">
          <cell r="D17">
            <v>107736</v>
          </cell>
          <cell r="E17">
            <v>109138</v>
          </cell>
          <cell r="F17">
            <v>110253</v>
          </cell>
          <cell r="G17">
            <v>110375</v>
          </cell>
          <cell r="H17">
            <v>111946</v>
          </cell>
          <cell r="I17">
            <v>113493</v>
          </cell>
          <cell r="J17">
            <v>116039</v>
          </cell>
          <cell r="K17">
            <v>118275</v>
          </cell>
          <cell r="L17">
            <v>121232</v>
          </cell>
          <cell r="M17">
            <v>125656</v>
          </cell>
          <cell r="N17">
            <v>127747</v>
          </cell>
          <cell r="O17">
            <v>130587</v>
          </cell>
          <cell r="P17">
            <v>131604</v>
          </cell>
          <cell r="Q17">
            <v>131030</v>
          </cell>
          <cell r="R17">
            <v>132590</v>
          </cell>
          <cell r="S17">
            <v>133042</v>
          </cell>
          <cell r="T17">
            <v>133010</v>
          </cell>
          <cell r="U17">
            <v>133309</v>
          </cell>
          <cell r="V17">
            <v>132799</v>
          </cell>
          <cell r="W17">
            <v>131451</v>
          </cell>
          <cell r="X17">
            <v>131451</v>
          </cell>
        </row>
        <row r="18">
          <cell r="D18">
            <v>74952</v>
          </cell>
          <cell r="E18">
            <v>75433</v>
          </cell>
          <cell r="F18">
            <v>75122</v>
          </cell>
          <cell r="G18">
            <v>74976</v>
          </cell>
          <cell r="H18">
            <v>75954</v>
          </cell>
          <cell r="I18">
            <v>76576</v>
          </cell>
          <cell r="J18">
            <v>76732</v>
          </cell>
          <cell r="K18">
            <v>77336</v>
          </cell>
          <cell r="L18">
            <v>77589</v>
          </cell>
          <cell r="M18">
            <v>78288</v>
          </cell>
          <cell r="N18">
            <v>79610</v>
          </cell>
          <cell r="O18">
            <v>80487</v>
          </cell>
          <cell r="P18">
            <v>81089</v>
          </cell>
          <cell r="Q18">
            <v>81280</v>
          </cell>
          <cell r="R18">
            <v>81944</v>
          </cell>
          <cell r="S18">
            <v>82307</v>
          </cell>
          <cell r="T18">
            <v>82275</v>
          </cell>
          <cell r="U18">
            <v>83024</v>
          </cell>
          <cell r="V18">
            <v>83980</v>
          </cell>
          <cell r="W18">
            <v>84774</v>
          </cell>
          <cell r="X18">
            <v>84774</v>
          </cell>
        </row>
        <row r="19">
          <cell r="D19">
            <v>24652</v>
          </cell>
          <cell r="E19">
            <v>24420</v>
          </cell>
          <cell r="F19">
            <v>24298</v>
          </cell>
          <cell r="G19">
            <v>24314</v>
          </cell>
          <cell r="H19">
            <v>24056</v>
          </cell>
          <cell r="I19">
            <v>24121</v>
          </cell>
          <cell r="J19">
            <v>24134</v>
          </cell>
          <cell r="K19">
            <v>24166</v>
          </cell>
          <cell r="L19">
            <v>24260</v>
          </cell>
          <cell r="M19">
            <v>24249</v>
          </cell>
          <cell r="N19">
            <v>24303</v>
          </cell>
          <cell r="O19">
            <v>24467</v>
          </cell>
          <cell r="P19">
            <v>24408</v>
          </cell>
          <cell r="Q19">
            <v>24454</v>
          </cell>
          <cell r="R19">
            <v>24619</v>
          </cell>
          <cell r="S19">
            <v>24871</v>
          </cell>
          <cell r="T19">
            <v>25012</v>
          </cell>
          <cell r="U19">
            <v>25184</v>
          </cell>
          <cell r="V19">
            <v>25332</v>
          </cell>
          <cell r="W19">
            <v>25221</v>
          </cell>
          <cell r="X19">
            <v>25221</v>
          </cell>
        </row>
        <row r="20">
          <cell r="D20">
            <v>46706</v>
          </cell>
          <cell r="E20">
            <v>47225</v>
          </cell>
          <cell r="F20">
            <v>47332</v>
          </cell>
          <cell r="G20">
            <v>47845</v>
          </cell>
          <cell r="H20">
            <v>47952</v>
          </cell>
          <cell r="I20">
            <v>48315</v>
          </cell>
          <cell r="J20">
            <v>49261</v>
          </cell>
          <cell r="K20">
            <v>50163</v>
          </cell>
          <cell r="L20">
            <v>50749</v>
          </cell>
          <cell r="M20">
            <v>51515</v>
          </cell>
          <cell r="N20">
            <v>51871</v>
          </cell>
          <cell r="O20">
            <v>52592</v>
          </cell>
          <cell r="P20">
            <v>53318</v>
          </cell>
          <cell r="Q20">
            <v>54022</v>
          </cell>
          <cell r="R20">
            <v>54311</v>
          </cell>
          <cell r="S20">
            <v>55216</v>
          </cell>
          <cell r="T20">
            <v>56303</v>
          </cell>
          <cell r="U20">
            <v>56660</v>
          </cell>
          <cell r="V20">
            <v>57712</v>
          </cell>
          <cell r="W20">
            <v>58010</v>
          </cell>
          <cell r="X20">
            <v>58010</v>
          </cell>
        </row>
        <row r="21">
          <cell r="D21">
            <v>37761</v>
          </cell>
          <cell r="E21">
            <v>37740</v>
          </cell>
          <cell r="F21">
            <v>37742</v>
          </cell>
          <cell r="G21">
            <v>37920</v>
          </cell>
          <cell r="H21">
            <v>38232</v>
          </cell>
          <cell r="I21">
            <v>38554</v>
          </cell>
          <cell r="J21">
            <v>38651</v>
          </cell>
          <cell r="K21">
            <v>38957</v>
          </cell>
          <cell r="L21">
            <v>39077</v>
          </cell>
          <cell r="M21">
            <v>39494</v>
          </cell>
          <cell r="N21">
            <v>40037</v>
          </cell>
          <cell r="O21">
            <v>40535</v>
          </cell>
          <cell r="P21">
            <v>40841</v>
          </cell>
          <cell r="Q21">
            <v>41077</v>
          </cell>
          <cell r="R21">
            <v>41207</v>
          </cell>
          <cell r="S21">
            <v>41217</v>
          </cell>
          <cell r="T21">
            <v>41580</v>
          </cell>
          <cell r="U21">
            <v>41824</v>
          </cell>
          <cell r="V21">
            <v>42119</v>
          </cell>
          <cell r="W21">
            <v>41996</v>
          </cell>
          <cell r="X21">
            <v>41996</v>
          </cell>
        </row>
        <row r="22">
          <cell r="D22">
            <v>978384</v>
          </cell>
          <cell r="E22">
            <v>992041</v>
          </cell>
          <cell r="F22">
            <v>999899</v>
          </cell>
          <cell r="G22">
            <v>1006749</v>
          </cell>
          <cell r="H22">
            <v>1018804</v>
          </cell>
          <cell r="I22">
            <v>1031215</v>
          </cell>
          <cell r="J22">
            <v>1048491</v>
          </cell>
          <cell r="K22">
            <v>1068532</v>
          </cell>
          <cell r="L22">
            <v>1089538</v>
          </cell>
          <cell r="M22">
            <v>1119088</v>
          </cell>
          <cell r="N22">
            <v>1138854</v>
          </cell>
          <cell r="O22">
            <v>1154635</v>
          </cell>
          <cell r="P22">
            <v>1163486</v>
          </cell>
          <cell r="Q22">
            <v>1175173</v>
          </cell>
          <cell r="R22">
            <v>1187890</v>
          </cell>
          <cell r="S22">
            <v>1191604</v>
          </cell>
          <cell r="T22">
            <v>1198726</v>
          </cell>
          <cell r="U22">
            <v>1208542</v>
          </cell>
          <cell r="V22">
            <v>1218255</v>
          </cell>
          <cell r="W22">
            <v>1219970</v>
          </cell>
          <cell r="X22">
            <v>1219970</v>
          </cell>
        </row>
        <row r="23">
          <cell r="D23">
            <v>841654</v>
          </cell>
          <cell r="E23">
            <v>852540</v>
          </cell>
          <cell r="F23">
            <v>858587</v>
          </cell>
          <cell r="G23">
            <v>863896</v>
          </cell>
          <cell r="H23">
            <v>874020</v>
          </cell>
          <cell r="I23">
            <v>885298</v>
          </cell>
          <cell r="J23">
            <v>899618</v>
          </cell>
          <cell r="K23">
            <v>915155</v>
          </cell>
          <cell r="L23">
            <v>931865</v>
          </cell>
          <cell r="M23">
            <v>955878</v>
          </cell>
          <cell r="N23">
            <v>972357</v>
          </cell>
          <cell r="O23">
            <v>986059</v>
          </cell>
          <cell r="P23">
            <v>993079</v>
          </cell>
          <cell r="Q23">
            <v>999639</v>
          </cell>
          <cell r="R23">
            <v>1009338</v>
          </cell>
          <cell r="S23">
            <v>1015059</v>
          </cell>
          <cell r="T23">
            <v>1019449</v>
          </cell>
          <cell r="U23">
            <v>1026816</v>
          </cell>
          <cell r="V23">
            <v>1033152</v>
          </cell>
          <cell r="W23">
            <v>1033054</v>
          </cell>
          <cell r="X23">
            <v>1033054</v>
          </cell>
        </row>
        <row r="24">
          <cell r="D24">
            <v>733918</v>
          </cell>
          <cell r="E24">
            <v>743402</v>
          </cell>
          <cell r="F24">
            <v>748334</v>
          </cell>
          <cell r="G24">
            <v>753521</v>
          </cell>
          <cell r="H24">
            <v>762074</v>
          </cell>
          <cell r="I24">
            <v>771805</v>
          </cell>
          <cell r="J24">
            <v>783579</v>
          </cell>
          <cell r="K24">
            <v>796880</v>
          </cell>
          <cell r="L24">
            <v>810633</v>
          </cell>
          <cell r="M24">
            <v>830222</v>
          </cell>
          <cell r="N24">
            <v>844610</v>
          </cell>
          <cell r="O24">
            <v>855472</v>
          </cell>
          <cell r="P24">
            <v>861475</v>
          </cell>
          <cell r="Q24">
            <v>868609</v>
          </cell>
          <cell r="R24">
            <v>876748</v>
          </cell>
          <cell r="S24">
            <v>882017</v>
          </cell>
          <cell r="T24">
            <v>886439</v>
          </cell>
          <cell r="U24">
            <v>893507</v>
          </cell>
          <cell r="V24">
            <v>900353</v>
          </cell>
          <cell r="W24">
            <v>901603</v>
          </cell>
          <cell r="X24">
            <v>901603</v>
          </cell>
        </row>
        <row r="61">
          <cell r="D61">
            <v>213071</v>
          </cell>
          <cell r="E61">
            <v>213810</v>
          </cell>
          <cell r="F61">
            <v>213582</v>
          </cell>
          <cell r="G61">
            <v>214320</v>
          </cell>
          <cell r="H61">
            <v>215746</v>
          </cell>
          <cell r="I61">
            <v>217247</v>
          </cell>
          <cell r="J61">
            <v>218864</v>
          </cell>
          <cell r="K61">
            <v>221078</v>
          </cell>
          <cell r="L61">
            <v>222486</v>
          </cell>
          <cell r="M61">
            <v>224954</v>
          </cell>
          <cell r="N61">
            <v>227784</v>
          </cell>
          <cell r="O61">
            <v>230431</v>
          </cell>
          <cell r="P61">
            <v>232216</v>
          </cell>
          <cell r="Q61">
            <v>233668</v>
          </cell>
          <cell r="R61">
            <v>235242</v>
          </cell>
          <cell r="S61">
            <v>236924</v>
          </cell>
          <cell r="T61">
            <v>238910</v>
          </cell>
          <cell r="U61">
            <v>240705</v>
          </cell>
          <cell r="V61">
            <v>243547</v>
          </cell>
          <cell r="W61">
            <v>244724</v>
          </cell>
          <cell r="X61">
            <v>244724</v>
          </cell>
        </row>
        <row r="69">
          <cell r="D69">
            <v>129052</v>
          </cell>
          <cell r="E69">
            <v>131018</v>
          </cell>
          <cell r="F69">
            <v>132106</v>
          </cell>
          <cell r="G69">
            <v>133617</v>
          </cell>
          <cell r="H69">
            <v>135648</v>
          </cell>
          <cell r="I69">
            <v>138059</v>
          </cell>
          <cell r="J69">
            <v>141067</v>
          </cell>
          <cell r="K69">
            <v>144218</v>
          </cell>
          <cell r="L69">
            <v>147207</v>
          </cell>
          <cell r="M69">
            <v>150529</v>
          </cell>
          <cell r="N69">
            <v>152789</v>
          </cell>
          <cell r="O69">
            <v>154874</v>
          </cell>
          <cell r="P69">
            <v>157037</v>
          </cell>
          <cell r="Q69">
            <v>158690</v>
          </cell>
          <cell r="R69">
            <v>161113</v>
          </cell>
          <cell r="S69">
            <v>163233</v>
          </cell>
          <cell r="T69">
            <v>164801</v>
          </cell>
          <cell r="U69">
            <v>166370</v>
          </cell>
          <cell r="V69">
            <v>168079</v>
          </cell>
          <cell r="W69">
            <v>168418</v>
          </cell>
          <cell r="X69">
            <v>168418</v>
          </cell>
        </row>
        <row r="76">
          <cell r="D76">
            <v>180187</v>
          </cell>
          <cell r="E76">
            <v>183325</v>
          </cell>
          <cell r="F76">
            <v>184378</v>
          </cell>
          <cell r="G76">
            <v>185701</v>
          </cell>
          <cell r="H76">
            <v>187073</v>
          </cell>
          <cell r="I76">
            <v>188982</v>
          </cell>
          <cell r="J76">
            <v>191983</v>
          </cell>
          <cell r="K76">
            <v>194721</v>
          </cell>
          <cell r="L76">
            <v>197854</v>
          </cell>
          <cell r="M76">
            <v>203256</v>
          </cell>
          <cell r="N76">
            <v>205553</v>
          </cell>
          <cell r="O76">
            <v>208028</v>
          </cell>
          <cell r="P76">
            <v>207666</v>
          </cell>
          <cell r="Q76">
            <v>209331</v>
          </cell>
          <cell r="R76">
            <v>210782</v>
          </cell>
          <cell r="S76">
            <v>211244</v>
          </cell>
          <cell r="T76">
            <v>211333</v>
          </cell>
          <cell r="U76">
            <v>212967</v>
          </cell>
          <cell r="V76">
            <v>213280</v>
          </cell>
          <cell r="W76">
            <v>212139</v>
          </cell>
          <cell r="X76">
            <v>212139</v>
          </cell>
        </row>
        <row r="83">
          <cell r="D83">
            <v>319344</v>
          </cell>
          <cell r="E83">
            <v>324387</v>
          </cell>
          <cell r="F83">
            <v>328521</v>
          </cell>
          <cell r="G83">
            <v>330258</v>
          </cell>
          <cell r="H83">
            <v>335553</v>
          </cell>
          <cell r="I83">
            <v>341010</v>
          </cell>
          <cell r="J83">
            <v>347704</v>
          </cell>
          <cell r="K83">
            <v>355138</v>
          </cell>
          <cell r="L83">
            <v>364318</v>
          </cell>
          <cell r="M83">
            <v>377139</v>
          </cell>
          <cell r="N83">
            <v>386231</v>
          </cell>
          <cell r="O83">
            <v>392726</v>
          </cell>
          <cell r="P83">
            <v>396160</v>
          </cell>
          <cell r="Q83">
            <v>397950</v>
          </cell>
          <cell r="R83">
            <v>402201</v>
          </cell>
          <cell r="S83">
            <v>403658</v>
          </cell>
          <cell r="T83">
            <v>404405</v>
          </cell>
          <cell r="U83">
            <v>406774</v>
          </cell>
          <cell r="V83">
            <v>408246</v>
          </cell>
          <cell r="W83">
            <v>407773</v>
          </cell>
          <cell r="X83">
            <v>407773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D3">
            <v>93917106.160000011</v>
          </cell>
          <cell r="E3">
            <v>94986107.790000007</v>
          </cell>
          <cell r="F3">
            <v>98909833.169999987</v>
          </cell>
          <cell r="G3">
            <v>113059909.08999999</v>
          </cell>
          <cell r="H3">
            <v>117550932.92999999</v>
          </cell>
          <cell r="I3">
            <v>122198368.14</v>
          </cell>
          <cell r="J3">
            <v>127847369.56</v>
          </cell>
          <cell r="K3">
            <v>132450028.72999999</v>
          </cell>
          <cell r="L3">
            <v>134462496.73000008</v>
          </cell>
          <cell r="N3">
            <v>147657098.36000004</v>
          </cell>
          <cell r="O3">
            <v>156882532.12000003</v>
          </cell>
          <cell r="P3">
            <v>158882901.22999999</v>
          </cell>
          <cell r="Q3">
            <v>159867408.91</v>
          </cell>
          <cell r="R3">
            <v>162251630</v>
          </cell>
          <cell r="S3">
            <v>165764201</v>
          </cell>
          <cell r="T3">
            <v>171328987.44999999</v>
          </cell>
          <cell r="U3">
            <v>175566179.27999997</v>
          </cell>
          <cell r="V3">
            <v>186687988.66</v>
          </cell>
          <cell r="X3">
            <v>204549300.35999998</v>
          </cell>
          <cell r="Z3">
            <v>217256499.07000002</v>
          </cell>
        </row>
        <row r="4">
          <cell r="D4">
            <v>28017782.049999997</v>
          </cell>
          <cell r="E4">
            <v>30516019.510000002</v>
          </cell>
          <cell r="F4">
            <v>30022724</v>
          </cell>
          <cell r="G4">
            <v>31110622.859999999</v>
          </cell>
          <cell r="H4">
            <v>32449620.079999998</v>
          </cell>
          <cell r="I4">
            <v>33322906.859999999</v>
          </cell>
          <cell r="J4">
            <v>34573138.019999981</v>
          </cell>
          <cell r="K4">
            <v>35955222.899999991</v>
          </cell>
          <cell r="L4">
            <v>37282493.469999984</v>
          </cell>
          <cell r="N4">
            <v>39304060.469999999</v>
          </cell>
          <cell r="O4">
            <v>40361249.309999987</v>
          </cell>
          <cell r="P4">
            <v>40626908.950000003</v>
          </cell>
          <cell r="Q4">
            <v>41556572.000000007</v>
          </cell>
          <cell r="R4">
            <v>41822519</v>
          </cell>
          <cell r="S4">
            <v>44671187</v>
          </cell>
          <cell r="T4">
            <v>44433033.919999994</v>
          </cell>
          <cell r="U4">
            <v>46975569.460000001</v>
          </cell>
          <cell r="V4">
            <v>48015415.460000001</v>
          </cell>
          <cell r="X4">
            <v>48454848.93</v>
          </cell>
          <cell r="Z4">
            <v>50551094.950000003</v>
          </cell>
        </row>
        <row r="5">
          <cell r="D5">
            <v>20290981.959999997</v>
          </cell>
          <cell r="E5">
            <v>20143487.120000001</v>
          </cell>
          <cell r="F5">
            <v>19823827.629999999</v>
          </cell>
          <cell r="G5">
            <v>20878026.859999999</v>
          </cell>
          <cell r="H5">
            <v>21911757.259999998</v>
          </cell>
          <cell r="I5">
            <v>22193110.020000003</v>
          </cell>
          <cell r="J5">
            <v>23810424.289999992</v>
          </cell>
          <cell r="K5">
            <v>25351820.210000005</v>
          </cell>
          <cell r="L5">
            <v>26120800.969999999</v>
          </cell>
          <cell r="N5">
            <v>27200664.109999988</v>
          </cell>
          <cell r="O5">
            <v>30170200.530000012</v>
          </cell>
          <cell r="P5">
            <v>32429143.509999998</v>
          </cell>
          <cell r="Q5">
            <v>32768417.57</v>
          </cell>
          <cell r="R5">
            <v>33271586</v>
          </cell>
          <cell r="S5">
            <v>34243495</v>
          </cell>
          <cell r="T5">
            <v>36805882.960000001</v>
          </cell>
          <cell r="U5">
            <v>38088834.489999995</v>
          </cell>
          <cell r="V5">
            <v>41294531.850000001</v>
          </cell>
          <cell r="X5">
            <v>41946596.519999996</v>
          </cell>
          <cell r="Z5">
            <v>42549558.670000002</v>
          </cell>
        </row>
        <row r="6">
          <cell r="D6">
            <v>433757709.84000003</v>
          </cell>
          <cell r="E6">
            <v>424010886.33000004</v>
          </cell>
          <cell r="F6">
            <v>427508170.48000002</v>
          </cell>
          <cell r="G6">
            <v>451299797.40999997</v>
          </cell>
          <cell r="H6">
            <v>450584260</v>
          </cell>
          <cell r="I6">
            <v>464644712.79000002</v>
          </cell>
          <cell r="J6">
            <v>510919046.47000033</v>
          </cell>
          <cell r="K6">
            <v>505596454.37999976</v>
          </cell>
          <cell r="L6">
            <v>512964976.50999999</v>
          </cell>
          <cell r="N6">
            <v>569348011.97000027</v>
          </cell>
          <cell r="O6">
            <v>579566396.88000047</v>
          </cell>
          <cell r="P6">
            <v>575864448.07000005</v>
          </cell>
          <cell r="Q6">
            <v>602465512.20999992</v>
          </cell>
          <cell r="R6">
            <v>604129506</v>
          </cell>
          <cell r="S6">
            <v>618339370</v>
          </cell>
          <cell r="T6">
            <v>649078901.41999996</v>
          </cell>
          <cell r="U6">
            <v>661108999.05000103</v>
          </cell>
          <cell r="V6">
            <v>693190885.51999903</v>
          </cell>
          <cell r="X6">
            <v>716478149.61999989</v>
          </cell>
          <cell r="Z6">
            <v>735123727.330001</v>
          </cell>
        </row>
        <row r="7">
          <cell r="D7">
            <v>54782254.710000001</v>
          </cell>
          <cell r="E7">
            <v>57314497.590000004</v>
          </cell>
          <cell r="F7">
            <v>58125564.420000002</v>
          </cell>
          <cell r="G7">
            <v>60304278.68</v>
          </cell>
          <cell r="H7">
            <v>72813973.329999983</v>
          </cell>
          <cell r="I7">
            <v>62734072.780000001</v>
          </cell>
          <cell r="J7">
            <v>64070537.300000034</v>
          </cell>
          <cell r="K7">
            <v>67810305.120000035</v>
          </cell>
          <cell r="L7">
            <v>71553641.860000029</v>
          </cell>
          <cell r="N7">
            <v>72979292.429999962</v>
          </cell>
          <cell r="O7">
            <v>76921700.310000062</v>
          </cell>
          <cell r="P7">
            <v>77539140.520000011</v>
          </cell>
          <cell r="Q7">
            <v>79266382.620000005</v>
          </cell>
          <cell r="R7">
            <v>80955989</v>
          </cell>
          <cell r="S7">
            <v>78412335</v>
          </cell>
          <cell r="T7">
            <v>79195152.150000006</v>
          </cell>
          <cell r="U7">
            <v>78105239.659999996</v>
          </cell>
          <cell r="V7">
            <v>84065208.040000096</v>
          </cell>
          <cell r="X7">
            <v>90836561</v>
          </cell>
          <cell r="Z7">
            <v>98956593.659999996</v>
          </cell>
        </row>
        <row r="8">
          <cell r="D8">
            <v>33392931.210000001</v>
          </cell>
          <cell r="E8">
            <v>35620550.149999999</v>
          </cell>
          <cell r="F8">
            <v>37673531.629999995</v>
          </cell>
          <cell r="G8">
            <v>40049286.009999998</v>
          </cell>
          <cell r="H8">
            <v>41998815.259999998</v>
          </cell>
          <cell r="I8">
            <v>44024197.799999997</v>
          </cell>
          <cell r="J8">
            <v>47795598.540000014</v>
          </cell>
          <cell r="K8">
            <v>51606736.600000024</v>
          </cell>
          <cell r="L8">
            <v>53753669.68000003</v>
          </cell>
          <cell r="N8">
            <v>60203107.38000001</v>
          </cell>
          <cell r="O8">
            <v>61716897.970000021</v>
          </cell>
          <cell r="P8">
            <v>63223368.209999993</v>
          </cell>
          <cell r="Q8">
            <v>62633168.400000006</v>
          </cell>
          <cell r="R8">
            <v>64686712</v>
          </cell>
          <cell r="S8">
            <v>65980091</v>
          </cell>
          <cell r="T8">
            <v>69708334.829999998</v>
          </cell>
          <cell r="U8">
            <v>69744830.859999999</v>
          </cell>
          <cell r="V8">
            <v>71894872.930000007</v>
          </cell>
          <cell r="X8">
            <v>79626426.319999993</v>
          </cell>
          <cell r="Z8">
            <v>79942334.000000015</v>
          </cell>
        </row>
        <row r="9">
          <cell r="D9">
            <v>50810850.209999993</v>
          </cell>
          <cell r="E9">
            <v>49489177.850000001</v>
          </cell>
          <cell r="F9">
            <v>52947004.010000005</v>
          </cell>
          <cell r="G9">
            <v>55479734.50999999</v>
          </cell>
          <cell r="H9">
            <v>56513420</v>
          </cell>
          <cell r="I9">
            <v>62448953.949999996</v>
          </cell>
          <cell r="J9">
            <v>62533139.630000055</v>
          </cell>
          <cell r="K9">
            <v>67745202.410000011</v>
          </cell>
          <cell r="L9">
            <v>71060066.519999966</v>
          </cell>
          <cell r="N9">
            <v>73964437.999999955</v>
          </cell>
          <cell r="O9">
            <v>78175522.560000017</v>
          </cell>
          <cell r="P9">
            <v>83671901.129999995</v>
          </cell>
          <cell r="Q9">
            <v>83352343.129999995</v>
          </cell>
          <cell r="R9">
            <v>91940454</v>
          </cell>
          <cell r="S9">
            <v>85638119</v>
          </cell>
          <cell r="T9">
            <v>89110249.480000004</v>
          </cell>
          <cell r="U9">
            <v>93622953.049999997</v>
          </cell>
          <cell r="V9">
            <v>95444381.709999993</v>
          </cell>
          <cell r="X9">
            <v>102794968.38</v>
          </cell>
          <cell r="Z9">
            <v>113179077.67999999</v>
          </cell>
        </row>
        <row r="10">
          <cell r="D10">
            <v>18221597.260000002</v>
          </cell>
          <cell r="E10">
            <v>18160371.830000002</v>
          </cell>
          <cell r="F10">
            <v>18765036.590000004</v>
          </cell>
          <cell r="G10">
            <v>18678828.370000001</v>
          </cell>
          <cell r="H10">
            <v>19235141.43</v>
          </cell>
          <cell r="I10">
            <v>19868815.510000002</v>
          </cell>
          <cell r="J10">
            <v>20416884.900000006</v>
          </cell>
          <cell r="K10">
            <v>21093071</v>
          </cell>
          <cell r="L10">
            <v>22421332.690000013</v>
          </cell>
          <cell r="N10">
            <v>24535103.390000004</v>
          </cell>
          <cell r="O10">
            <v>25532442.35000002</v>
          </cell>
          <cell r="P10">
            <v>26070056.500000004</v>
          </cell>
          <cell r="Q10">
            <v>26263494.91</v>
          </cell>
          <cell r="R10">
            <v>26687441</v>
          </cell>
          <cell r="S10">
            <v>27151261</v>
          </cell>
          <cell r="T10">
            <v>26940902.920000002</v>
          </cell>
          <cell r="U10">
            <v>28264269.960000001</v>
          </cell>
          <cell r="V10">
            <v>30574640.130000003</v>
          </cell>
          <cell r="X10">
            <v>31189964.439999998</v>
          </cell>
          <cell r="Z10">
            <v>33737183.439999998</v>
          </cell>
        </row>
        <row r="11">
          <cell r="D11">
            <v>106608019.83</v>
          </cell>
          <cell r="E11">
            <v>106265226.31</v>
          </cell>
          <cell r="F11">
            <v>120173375.91999999</v>
          </cell>
          <cell r="G11">
            <v>121162709.57000001</v>
          </cell>
          <cell r="H11">
            <v>135235220.21000001</v>
          </cell>
          <cell r="I11">
            <v>127882480.33</v>
          </cell>
          <cell r="J11">
            <v>129819087.00000001</v>
          </cell>
          <cell r="K11">
            <v>137180034.55000001</v>
          </cell>
          <cell r="L11">
            <v>137239217.54000008</v>
          </cell>
          <cell r="N11">
            <v>149365669.79999998</v>
          </cell>
          <cell r="O11">
            <v>152093693.88999999</v>
          </cell>
          <cell r="P11">
            <v>154122870.00999999</v>
          </cell>
          <cell r="Q11">
            <v>151215693.85000011</v>
          </cell>
          <cell r="R11">
            <v>153477423</v>
          </cell>
          <cell r="S11">
            <v>160611499</v>
          </cell>
          <cell r="T11">
            <v>170284138.26999998</v>
          </cell>
          <cell r="U11">
            <v>167063081.49000001</v>
          </cell>
          <cell r="V11">
            <v>177812679.03999999</v>
          </cell>
          <cell r="X11">
            <v>189894775.69</v>
          </cell>
          <cell r="Z11">
            <v>198253640.03</v>
          </cell>
        </row>
        <row r="12">
          <cell r="D12">
            <v>43021858.950000003</v>
          </cell>
          <cell r="E12">
            <v>42199648.090000004</v>
          </cell>
          <cell r="F12">
            <v>43975563.869999997</v>
          </cell>
          <cell r="G12">
            <v>47282688.25</v>
          </cell>
          <cell r="H12">
            <v>52170916.469999999</v>
          </cell>
          <cell r="I12">
            <v>51995426.950000003</v>
          </cell>
          <cell r="J12">
            <v>57296210.280000016</v>
          </cell>
          <cell r="K12">
            <v>59654854.059999987</v>
          </cell>
          <cell r="L12">
            <v>62119172.939999998</v>
          </cell>
          <cell r="N12">
            <v>66612286.359999955</v>
          </cell>
          <cell r="O12">
            <v>67438387.009999961</v>
          </cell>
          <cell r="P12">
            <v>70621376.480000004</v>
          </cell>
          <cell r="Q12">
            <v>71737485.200000003</v>
          </cell>
          <cell r="R12">
            <v>74073452</v>
          </cell>
          <cell r="S12">
            <v>78757891</v>
          </cell>
          <cell r="T12">
            <v>78032956.230000004</v>
          </cell>
          <cell r="U12">
            <v>79069223.560000002</v>
          </cell>
          <cell r="V12">
            <v>84253416.849999994</v>
          </cell>
          <cell r="X12">
            <v>86123404.730000108</v>
          </cell>
          <cell r="Z12">
            <v>90619415.36999999</v>
          </cell>
        </row>
        <row r="13">
          <cell r="D13">
            <v>15351548.299999999</v>
          </cell>
          <cell r="E13">
            <v>16035936.500000002</v>
          </cell>
          <cell r="F13">
            <v>16486817.450000001</v>
          </cell>
          <cell r="G13">
            <v>19172123.289999999</v>
          </cell>
          <cell r="H13">
            <v>19248921</v>
          </cell>
          <cell r="I13">
            <v>20536014.239999998</v>
          </cell>
          <cell r="J13">
            <v>21595828.780000005</v>
          </cell>
          <cell r="K13">
            <v>22972289.839999992</v>
          </cell>
          <cell r="L13">
            <v>24003181.869999997</v>
          </cell>
          <cell r="N13">
            <v>26027076.269999981</v>
          </cell>
          <cell r="O13">
            <v>27391602.150000013</v>
          </cell>
          <cell r="P13">
            <v>27336623.420000002</v>
          </cell>
          <cell r="Q13">
            <v>28257694.790000003</v>
          </cell>
          <cell r="R13">
            <v>28090915</v>
          </cell>
          <cell r="S13">
            <v>28749495</v>
          </cell>
          <cell r="T13">
            <v>29295577.629999999</v>
          </cell>
          <cell r="U13">
            <v>30400798.330000002</v>
          </cell>
          <cell r="V13">
            <v>32276038.739999998</v>
          </cell>
          <cell r="X13">
            <v>34184980.830000006</v>
          </cell>
          <cell r="Z13">
            <v>36952750.480000004</v>
          </cell>
        </row>
        <row r="14">
          <cell r="D14">
            <v>75704107.879999995</v>
          </cell>
          <cell r="E14">
            <v>78801988.13000001</v>
          </cell>
          <cell r="F14">
            <v>83245924.329999998</v>
          </cell>
          <cell r="G14">
            <v>85780683.290000021</v>
          </cell>
          <cell r="H14">
            <v>89316521.390000015</v>
          </cell>
          <cell r="I14">
            <v>97185077.299999997</v>
          </cell>
          <cell r="J14">
            <v>102658976.72000003</v>
          </cell>
          <cell r="K14">
            <v>108020450.03</v>
          </cell>
          <cell r="L14">
            <v>112840746.29999994</v>
          </cell>
          <cell r="N14">
            <v>122388040.86000001</v>
          </cell>
          <cell r="O14">
            <v>129201801.59000003</v>
          </cell>
          <cell r="P14">
            <v>139598805.98000002</v>
          </cell>
          <cell r="Q14">
            <v>138255255.72999999</v>
          </cell>
          <cell r="R14">
            <v>136491647</v>
          </cell>
          <cell r="S14">
            <v>140889240</v>
          </cell>
          <cell r="T14">
            <v>145096477.72</v>
          </cell>
          <cell r="U14">
            <v>153539816.93000013</v>
          </cell>
          <cell r="V14">
            <v>160810810.03000012</v>
          </cell>
          <cell r="X14">
            <v>166046155.95000002</v>
          </cell>
          <cell r="Z14">
            <v>177521283.96000001</v>
          </cell>
        </row>
        <row r="15">
          <cell r="D15">
            <v>60145162.379999988</v>
          </cell>
          <cell r="E15">
            <v>59545436.790000007</v>
          </cell>
          <cell r="F15">
            <v>72907540.00999999</v>
          </cell>
          <cell r="G15">
            <v>71478574.109999999</v>
          </cell>
          <cell r="H15">
            <v>72926769.350000009</v>
          </cell>
          <cell r="I15">
            <v>75258196.270000011</v>
          </cell>
          <cell r="J15">
            <v>76392214.399999991</v>
          </cell>
          <cell r="K15">
            <v>79771584.12999998</v>
          </cell>
          <cell r="L15">
            <v>82196280.669999987</v>
          </cell>
          <cell r="N15">
            <v>89608484.569999963</v>
          </cell>
          <cell r="O15">
            <v>93067853.49999997</v>
          </cell>
          <cell r="P15">
            <v>97812108.780000001</v>
          </cell>
          <cell r="Q15">
            <v>98710580.400000006</v>
          </cell>
          <cell r="R15">
            <v>98974416</v>
          </cell>
          <cell r="S15">
            <v>102516271</v>
          </cell>
          <cell r="T15">
            <v>102762919.72999999</v>
          </cell>
          <cell r="U15">
            <v>104432308.19</v>
          </cell>
          <cell r="V15">
            <v>110301232.77000001</v>
          </cell>
          <cell r="X15">
            <v>119146548.05000012</v>
          </cell>
          <cell r="Z15">
            <v>125742798.34999989</v>
          </cell>
        </row>
        <row r="16">
          <cell r="D16">
            <v>44573631.980000004</v>
          </cell>
          <cell r="E16">
            <v>44559357.349999994</v>
          </cell>
          <cell r="F16">
            <v>45527649.990000002</v>
          </cell>
          <cell r="G16">
            <v>43980221.93</v>
          </cell>
          <cell r="H16">
            <v>50510647.649999999</v>
          </cell>
          <cell r="I16">
            <v>55306663.950000003</v>
          </cell>
          <cell r="J16">
            <v>58464173.520000018</v>
          </cell>
          <cell r="K16">
            <v>60038133.700000003</v>
          </cell>
          <cell r="L16">
            <v>62460809.730000012</v>
          </cell>
          <cell r="N16">
            <v>67479840.720000029</v>
          </cell>
          <cell r="O16">
            <v>70423345.930000007</v>
          </cell>
          <cell r="P16">
            <v>72148971.450000003</v>
          </cell>
          <cell r="Q16">
            <v>72836626.13000001</v>
          </cell>
          <cell r="R16">
            <v>73951220</v>
          </cell>
          <cell r="S16">
            <v>75089651</v>
          </cell>
          <cell r="T16">
            <v>73993361.280000001</v>
          </cell>
          <cell r="U16">
            <v>79915193.200000018</v>
          </cell>
          <cell r="V16">
            <v>90609780.689999998</v>
          </cell>
          <cell r="X16">
            <v>81698067.069999993</v>
          </cell>
          <cell r="Z16">
            <v>94729213.129999995</v>
          </cell>
        </row>
        <row r="17">
          <cell r="D17">
            <v>116891971.19</v>
          </cell>
          <cell r="E17">
            <v>121438639.24999999</v>
          </cell>
          <cell r="F17">
            <v>122774697.97</v>
          </cell>
          <cell r="G17">
            <v>128618816.86</v>
          </cell>
          <cell r="H17">
            <v>127858294</v>
          </cell>
          <cell r="I17">
            <v>143603318</v>
          </cell>
          <cell r="J17">
            <v>140451366.29000005</v>
          </cell>
          <cell r="K17">
            <v>157555639.04999995</v>
          </cell>
          <cell r="L17">
            <v>161607449.75</v>
          </cell>
          <cell r="N17">
            <v>180087567.25</v>
          </cell>
          <cell r="O17">
            <v>186554256.72999996</v>
          </cell>
          <cell r="P17">
            <v>184176283.86999997</v>
          </cell>
          <cell r="Q17">
            <v>185375602.31999999</v>
          </cell>
          <cell r="R17">
            <v>196288107</v>
          </cell>
          <cell r="S17">
            <v>194840421</v>
          </cell>
          <cell r="T17">
            <v>223362248.51999998</v>
          </cell>
          <cell r="U17">
            <v>208254631.53999999</v>
          </cell>
          <cell r="V17">
            <v>228993515.06</v>
          </cell>
          <cell r="X17">
            <v>240388437.66999999</v>
          </cell>
          <cell r="Z17">
            <v>246059893.55000001</v>
          </cell>
        </row>
        <row r="18">
          <cell r="D18">
            <v>73942012.030000016</v>
          </cell>
          <cell r="E18">
            <v>74284483.060000002</v>
          </cell>
          <cell r="F18">
            <v>77096133.819999993</v>
          </cell>
          <cell r="G18">
            <v>79850545.506999999</v>
          </cell>
          <cell r="H18">
            <v>83097760.37000002</v>
          </cell>
          <cell r="I18">
            <v>86093136.900000006</v>
          </cell>
          <cell r="J18">
            <v>89342923.800000042</v>
          </cell>
          <cell r="K18">
            <v>93554497.060000017</v>
          </cell>
          <cell r="L18">
            <v>96335060.469999909</v>
          </cell>
          <cell r="N18">
            <v>101926880.51000009</v>
          </cell>
          <cell r="O18">
            <v>108341474.43999994</v>
          </cell>
          <cell r="P18">
            <v>111431663.25</v>
          </cell>
          <cell r="Q18">
            <v>112107447.3000001</v>
          </cell>
          <cell r="R18">
            <v>114398670</v>
          </cell>
          <cell r="S18">
            <v>118392389</v>
          </cell>
          <cell r="T18">
            <v>122791778.6999999</v>
          </cell>
          <cell r="U18">
            <v>134784198.8300001</v>
          </cell>
          <cell r="V18">
            <v>125607107.23999999</v>
          </cell>
          <cell r="X18">
            <v>136231985.47999999</v>
          </cell>
          <cell r="Z18">
            <v>143544165.04999989</v>
          </cell>
        </row>
        <row r="19">
          <cell r="D19">
            <v>29776745.610000003</v>
          </cell>
          <cell r="E19">
            <v>29743807.349999998</v>
          </cell>
          <cell r="F19">
            <v>30453724.509999998</v>
          </cell>
          <cell r="G19">
            <v>33223437.399999999</v>
          </cell>
          <cell r="H19">
            <v>32817878.870000001</v>
          </cell>
          <cell r="I19">
            <v>34994984.920000002</v>
          </cell>
          <cell r="J19">
            <v>33917557.329999998</v>
          </cell>
          <cell r="K19">
            <v>34253228.630000018</v>
          </cell>
          <cell r="L19">
            <v>33474925.670000013</v>
          </cell>
          <cell r="N19">
            <v>36989515.62999998</v>
          </cell>
          <cell r="O19">
            <v>37473947.830000006</v>
          </cell>
          <cell r="P19">
            <v>38282947.390000001</v>
          </cell>
          <cell r="Q19">
            <v>38709896.829999998</v>
          </cell>
          <cell r="R19">
            <v>38039007</v>
          </cell>
          <cell r="S19">
            <v>40573456</v>
          </cell>
          <cell r="T19">
            <v>40297719.68</v>
          </cell>
          <cell r="U19">
            <v>43153585.43</v>
          </cell>
          <cell r="V19">
            <v>44416956.560000002</v>
          </cell>
          <cell r="X19">
            <v>47023266.309999995</v>
          </cell>
          <cell r="Z19">
            <v>48938394.839999996</v>
          </cell>
        </row>
        <row r="20">
          <cell r="D20">
            <v>50520221.529999994</v>
          </cell>
          <cell r="E20">
            <v>53073187.629999995</v>
          </cell>
          <cell r="F20">
            <v>55443542.960000001</v>
          </cell>
          <cell r="G20">
            <v>58644757.93999999</v>
          </cell>
          <cell r="H20">
            <v>61945132.959999993</v>
          </cell>
          <cell r="I20">
            <v>63069092.590000004</v>
          </cell>
          <cell r="J20">
            <v>62926620.870000042</v>
          </cell>
          <cell r="K20">
            <v>67266335.909999996</v>
          </cell>
          <cell r="L20">
            <v>68184310.689999998</v>
          </cell>
          <cell r="N20">
            <v>73518367.939999983</v>
          </cell>
          <cell r="O20">
            <v>80051287.590000048</v>
          </cell>
          <cell r="P20">
            <v>85162325.210000008</v>
          </cell>
          <cell r="Q20">
            <v>85242893.11999999</v>
          </cell>
          <cell r="R20">
            <v>85276744</v>
          </cell>
          <cell r="S20">
            <v>84864343</v>
          </cell>
          <cell r="T20">
            <v>86905426.89000012</v>
          </cell>
          <cell r="U20">
            <v>88394654.289999992</v>
          </cell>
          <cell r="V20">
            <v>92034146.779999986</v>
          </cell>
          <cell r="X20">
            <v>99169763.209999993</v>
          </cell>
          <cell r="Z20">
            <v>104976768.5700001</v>
          </cell>
        </row>
        <row r="21">
          <cell r="D21">
            <v>37611639.129999995</v>
          </cell>
          <cell r="E21">
            <v>39177530.049999997</v>
          </cell>
          <cell r="F21">
            <v>40744477</v>
          </cell>
          <cell r="G21">
            <v>42065331.960000001</v>
          </cell>
          <cell r="H21">
            <v>43395104.479999997</v>
          </cell>
          <cell r="I21">
            <v>44039686.82</v>
          </cell>
          <cell r="J21">
            <v>43945970.449999996</v>
          </cell>
          <cell r="K21">
            <v>46712180.540000014</v>
          </cell>
          <cell r="L21">
            <v>47237400.630000025</v>
          </cell>
          <cell r="N21">
            <v>50242617.109999992</v>
          </cell>
          <cell r="O21">
            <v>52435724.149999984</v>
          </cell>
          <cell r="P21">
            <v>53854421.279999994</v>
          </cell>
          <cell r="Q21">
            <v>52935815.219999991</v>
          </cell>
          <cell r="R21">
            <v>54026573</v>
          </cell>
          <cell r="S21">
            <v>55819786</v>
          </cell>
          <cell r="T21">
            <v>57559232.119999997</v>
          </cell>
          <cell r="U21">
            <v>60845454.289999999</v>
          </cell>
          <cell r="V21">
            <v>66534254.329999901</v>
          </cell>
          <cell r="X21">
            <v>67696708.659999996</v>
          </cell>
          <cell r="Z21">
            <v>73094435.100000009</v>
          </cell>
        </row>
        <row r="22">
          <cell r="D22">
            <v>1387338132.21</v>
          </cell>
          <cell r="E22">
            <v>1395366338.6799996</v>
          </cell>
          <cell r="F22">
            <v>1452605139.76</v>
          </cell>
          <cell r="G22">
            <v>1522120373.8970001</v>
          </cell>
          <cell r="H22">
            <v>1581581087.04</v>
          </cell>
          <cell r="I22">
            <v>1631399216.1200001</v>
          </cell>
          <cell r="J22">
            <v>1708777068.1500006</v>
          </cell>
          <cell r="K22">
            <v>1774588068.8499997</v>
          </cell>
          <cell r="L22">
            <v>1817318034.6900005</v>
          </cell>
          <cell r="N22">
            <v>1979438123.1299999</v>
          </cell>
          <cell r="O22">
            <v>2053800316.8400006</v>
          </cell>
          <cell r="P22">
            <v>2092856265.2400002</v>
          </cell>
          <cell r="Q22">
            <v>2123558290.6400003</v>
          </cell>
          <cell r="R22">
            <v>2158834011</v>
          </cell>
          <cell r="S22">
            <v>2201304501</v>
          </cell>
          <cell r="T22">
            <v>2296983281.9000001</v>
          </cell>
          <cell r="U22">
            <v>2341329821.8900008</v>
          </cell>
          <cell r="V22">
            <v>2464817862.3899994</v>
          </cell>
          <cell r="X22">
            <v>2583480909.2199998</v>
          </cell>
          <cell r="Z22">
            <v>2711728827.230001</v>
          </cell>
        </row>
        <row r="23">
          <cell r="D23">
            <v>953580422.37</v>
          </cell>
          <cell r="E23">
            <v>971355452.34999955</v>
          </cell>
          <cell r="F23">
            <v>1025096969.28</v>
          </cell>
          <cell r="G23">
            <v>1070820576.4870001</v>
          </cell>
          <cell r="H23">
            <v>1130996827.04</v>
          </cell>
          <cell r="I23">
            <v>1166754503.3300002</v>
          </cell>
          <cell r="J23">
            <v>1197858021.6800003</v>
          </cell>
          <cell r="K23">
            <v>1268991614.4699998</v>
          </cell>
          <cell r="L23">
            <v>1304353058.1800005</v>
          </cell>
          <cell r="N23">
            <v>1410090111.1599996</v>
          </cell>
          <cell r="O23">
            <v>1474233919.96</v>
          </cell>
          <cell r="P23">
            <v>1516991817.1700001</v>
          </cell>
          <cell r="Q23">
            <v>1521092778.4300003</v>
          </cell>
          <cell r="R23">
            <v>1554704505</v>
          </cell>
          <cell r="S23">
            <v>1582965131</v>
          </cell>
          <cell r="T23">
            <v>1647904380.48</v>
          </cell>
          <cell r="U23">
            <v>1680220822.8399997</v>
          </cell>
          <cell r="V23">
            <v>1771626976.8700004</v>
          </cell>
          <cell r="X23">
            <v>1867002759.5999999</v>
          </cell>
          <cell r="Z23">
            <v>1976605099.9000001</v>
          </cell>
        </row>
        <row r="27">
          <cell r="D27">
            <v>219868400.34999999</v>
          </cell>
          <cell r="E27">
            <v>226795027.60000002</v>
          </cell>
          <cell r="F27">
            <v>233760602.28999999</v>
          </cell>
          <cell r="G27">
            <v>244894695.667</v>
          </cell>
          <cell r="H27">
            <v>253705496.76000002</v>
          </cell>
          <cell r="I27">
            <v>261519808.09</v>
          </cell>
          <cell r="J27">
            <v>264706210.47000006</v>
          </cell>
          <cell r="K27">
            <v>277741465.04000002</v>
          </cell>
          <cell r="L27">
            <v>282514190.92999995</v>
          </cell>
          <cell r="M27">
            <v>295489005.74000007</v>
          </cell>
          <cell r="N27">
            <v>301981441.66000009</v>
          </cell>
          <cell r="O27">
            <v>318663683.31999999</v>
          </cell>
          <cell r="P27">
            <v>329358266.07999992</v>
          </cell>
          <cell r="Q27">
            <v>330552624.47000009</v>
          </cell>
          <cell r="R27">
            <v>333563513</v>
          </cell>
          <cell r="S27">
            <v>344321161</v>
          </cell>
          <cell r="T27">
            <v>351987191.31</v>
          </cell>
          <cell r="U27">
            <v>374153462.30000013</v>
          </cell>
          <cell r="V27">
            <v>376607880.36999989</v>
          </cell>
          <cell r="X27">
            <v>398576572.59000003</v>
          </cell>
          <cell r="Z27">
            <v>421104858.50999999</v>
          </cell>
        </row>
        <row r="28">
          <cell r="D28">
            <v>130278917.68000001</v>
          </cell>
          <cell r="E28">
            <v>132159993.69</v>
          </cell>
          <cell r="F28">
            <v>136724777.16999999</v>
          </cell>
          <cell r="G28">
            <v>146060952.78</v>
          </cell>
          <cell r="H28">
            <v>154565551.41999999</v>
          </cell>
          <cell r="I28">
            <v>158617564.52000001</v>
          </cell>
          <cell r="J28">
            <v>170914946.79000005</v>
          </cell>
          <cell r="K28">
            <v>180678771.71000001</v>
          </cell>
          <cell r="L28">
            <v>188418158.15000004</v>
          </cell>
          <cell r="M28">
            <v>193761138.38</v>
          </cell>
          <cell r="N28">
            <v>204578237.50999993</v>
          </cell>
          <cell r="O28">
            <v>212249530.01000002</v>
          </cell>
          <cell r="P28">
            <v>219680568.12</v>
          </cell>
          <cell r="Q28">
            <v>221660260.86999997</v>
          </cell>
          <cell r="R28">
            <v>226810106</v>
          </cell>
          <cell r="S28">
            <v>234882233</v>
          </cell>
          <cell r="T28">
            <v>240783654.56999999</v>
          </cell>
          <cell r="U28">
            <v>245567957.20000002</v>
          </cell>
          <cell r="V28">
            <v>260293500.5</v>
          </cell>
          <cell r="X28">
            <v>273071372.84000009</v>
          </cell>
          <cell r="Z28">
            <v>283801241.96000004</v>
          </cell>
        </row>
        <row r="29">
          <cell r="D29">
            <v>266109068.89999998</v>
          </cell>
          <cell r="E29">
            <v>267684518.03999999</v>
          </cell>
          <cell r="F29">
            <v>296734130.33999997</v>
          </cell>
          <cell r="G29">
            <v>296925784.29000002</v>
          </cell>
          <cell r="H29">
            <v>331486610.53999996</v>
          </cell>
          <cell r="I29">
            <v>321181413.33000004</v>
          </cell>
          <cell r="J29">
            <v>328746012.22000009</v>
          </cell>
          <cell r="K29">
            <v>344800057.5</v>
          </cell>
          <cell r="L29">
            <v>353449949.80000007</v>
          </cell>
          <cell r="M29">
            <v>395160905.19999999</v>
          </cell>
          <cell r="N29">
            <v>379433287.51999998</v>
          </cell>
          <cell r="O29">
            <v>392506593.63000005</v>
          </cell>
          <cell r="P29">
            <v>401623090.75999999</v>
          </cell>
          <cell r="Q29">
            <v>402029283.00000012</v>
          </cell>
          <cell r="R29">
            <v>407359048</v>
          </cell>
          <cell r="S29">
            <v>416629756</v>
          </cell>
          <cell r="T29">
            <v>426235571.42999995</v>
          </cell>
          <cell r="U29">
            <v>429515822.54000008</v>
          </cell>
          <cell r="V29">
            <v>462788900.54000014</v>
          </cell>
          <cell r="X29">
            <v>481575951.81000012</v>
          </cell>
          <cell r="Z29">
            <v>517682245.1699999</v>
          </cell>
        </row>
        <row r="30">
          <cell r="D30">
            <v>337324035.44</v>
          </cell>
          <cell r="E30">
            <v>344715913.01999998</v>
          </cell>
          <cell r="F30">
            <v>357877459.48000002</v>
          </cell>
          <cell r="G30">
            <v>382939143.75</v>
          </cell>
          <cell r="H30">
            <v>391239168.31999999</v>
          </cell>
          <cell r="I30">
            <v>425435717.38999999</v>
          </cell>
          <cell r="J30">
            <v>433490852.20000011</v>
          </cell>
          <cell r="K30">
            <v>465771320.21999991</v>
          </cell>
          <cell r="L30">
            <v>479970759.30000001</v>
          </cell>
          <cell r="M30">
            <v>524977804.9599998</v>
          </cell>
          <cell r="N30">
            <v>524097144.47000003</v>
          </cell>
          <cell r="O30">
            <v>550814113</v>
          </cell>
          <cell r="P30">
            <v>566329892.21000004</v>
          </cell>
          <cell r="Q30">
            <v>566850610.08999991</v>
          </cell>
          <cell r="R30">
            <v>586971838</v>
          </cell>
          <cell r="S30">
            <v>587131981</v>
          </cell>
          <cell r="T30">
            <v>628897963.17000008</v>
          </cell>
          <cell r="U30">
            <v>630983580.80000019</v>
          </cell>
          <cell r="V30">
            <v>671936695.46000016</v>
          </cell>
          <cell r="X30">
            <v>713778862.36000001</v>
          </cell>
          <cell r="Z30">
            <v>754016754.25999999</v>
          </cell>
        </row>
        <row r="31">
          <cell r="D31">
            <v>433757709.84000003</v>
          </cell>
          <cell r="E31">
            <v>424010886.33000004</v>
          </cell>
          <cell r="F31">
            <v>427508170.48000002</v>
          </cell>
          <cell r="G31">
            <v>451299797.40999997</v>
          </cell>
          <cell r="H31">
            <v>450584260</v>
          </cell>
          <cell r="I31">
            <v>464644712.79000002</v>
          </cell>
          <cell r="J31">
            <v>510919046.47000033</v>
          </cell>
          <cell r="K31">
            <v>505596454.37999976</v>
          </cell>
          <cell r="L31">
            <v>512964976.50999999</v>
          </cell>
          <cell r="M31">
            <v>594613486.80999947</v>
          </cell>
          <cell r="N31">
            <v>569348011.97000027</v>
          </cell>
          <cell r="O31">
            <v>579566396.88000047</v>
          </cell>
          <cell r="P31">
            <v>575864448.07000005</v>
          </cell>
          <cell r="Q31">
            <v>602465512.20999992</v>
          </cell>
          <cell r="R31">
            <v>604129506</v>
          </cell>
          <cell r="S31">
            <v>618339370</v>
          </cell>
          <cell r="T31">
            <v>649078901.41999996</v>
          </cell>
          <cell r="U31">
            <v>661108999.05000103</v>
          </cell>
          <cell r="V31">
            <v>693190885.51999903</v>
          </cell>
          <cell r="X31">
            <v>716478149.61999989</v>
          </cell>
          <cell r="Z31">
            <v>735123727.330001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37">
          <cell r="O37" t="str">
            <v>2015</v>
          </cell>
          <cell r="P37" t="str">
            <v>2016</v>
          </cell>
          <cell r="Q37" t="str">
            <v>2017</v>
          </cell>
          <cell r="R37" t="str">
            <v>2018</v>
          </cell>
          <cell r="S37" t="str">
            <v>C 2019</v>
          </cell>
        </row>
        <row r="58">
          <cell r="O58">
            <v>232.9310198581689</v>
          </cell>
          <cell r="P58">
            <v>237.63129231238702</v>
          </cell>
          <cell r="Q58">
            <v>240.28741723387506</v>
          </cell>
          <cell r="R58">
            <v>235.5745996219527</v>
          </cell>
          <cell r="S58">
            <v>239.25273406335697</v>
          </cell>
        </row>
        <row r="89">
          <cell r="N89">
            <v>0.13676565275291666</v>
          </cell>
          <cell r="O89">
            <v>0.13999519351630452</v>
          </cell>
          <cell r="P89">
            <v>0.14128826224467783</v>
          </cell>
          <cell r="Q89">
            <v>0.13796356216398795</v>
          </cell>
          <cell r="R89">
            <v>0.13778711727974782</v>
          </cell>
          <cell r="S89">
            <v>0.13114772368631902</v>
          </cell>
          <cell r="T89">
            <v>0.13590015705384856</v>
          </cell>
        </row>
        <row r="90">
          <cell r="N90">
            <v>0.16958735580859166</v>
          </cell>
          <cell r="O90">
            <v>0.16841849465247363</v>
          </cell>
          <cell r="P90">
            <v>0.17452666346357601</v>
          </cell>
          <cell r="Q90">
            <v>0.17092236461324856</v>
          </cell>
          <cell r="R90">
            <v>0.16222416533944711</v>
          </cell>
          <cell r="S90">
            <v>0.16247449868838176</v>
          </cell>
          <cell r="T90">
            <v>0.15936366367319263</v>
          </cell>
        </row>
        <row r="91">
          <cell r="N91">
            <v>0.14062471802386964</v>
          </cell>
          <cell r="O91">
            <v>0.14145645811078889</v>
          </cell>
          <cell r="P91">
            <v>0.14156769010811318</v>
          </cell>
          <cell r="Q91">
            <v>0.14532911288266218</v>
          </cell>
          <cell r="R91">
            <v>0.1339066303840234</v>
          </cell>
          <cell r="S91">
            <v>0.13834259247682615</v>
          </cell>
          <cell r="T91">
            <v>0.13251598143006746</v>
          </cell>
        </row>
        <row r="92">
          <cell r="N92">
            <v>0.16031403425608698</v>
          </cell>
          <cell r="O92">
            <v>0.16295268205733124</v>
          </cell>
          <cell r="P92">
            <v>0.16264561181553655</v>
          </cell>
          <cell r="Q92">
            <v>0.16300776509736742</v>
          </cell>
          <cell r="R92">
            <v>0.1518852002772022</v>
          </cell>
          <cell r="S92">
            <v>0.15417247026723263</v>
          </cell>
          <cell r="T92">
            <v>0.15061767306921056</v>
          </cell>
        </row>
        <row r="93">
          <cell r="N93">
            <v>0.18977058815882319</v>
          </cell>
          <cell r="O93">
            <v>0.19009459324881678</v>
          </cell>
          <cell r="P93">
            <v>0.18957155640069001</v>
          </cell>
          <cell r="Q93">
            <v>0.18661619286832731</v>
          </cell>
          <cell r="R93">
            <v>0.17837480687895998</v>
          </cell>
          <cell r="S93">
            <v>0.17501836371349849</v>
          </cell>
          <cell r="T93">
            <v>0.17042354167911472</v>
          </cell>
        </row>
        <row r="105">
          <cell r="A105" t="str">
            <v>Moyenne cluster : Résidentielles Sud- Est</v>
          </cell>
          <cell r="M105">
            <v>187.54663374285579</v>
          </cell>
          <cell r="N105">
            <v>193.97844356116718</v>
          </cell>
          <cell r="O105">
            <v>198.0407185836315</v>
          </cell>
          <cell r="P105">
            <v>200.34096419856999</v>
          </cell>
          <cell r="Q105">
            <v>200.50216060846515</v>
          </cell>
          <cell r="R105">
            <v>203.00238755179777</v>
          </cell>
          <cell r="S105">
            <v>203.85689906732307</v>
          </cell>
        </row>
        <row r="113">
          <cell r="A113" t="str">
            <v>Moyenne cluster: Résidentielles Nord-Ouest</v>
          </cell>
          <cell r="M113">
            <v>233.57086076423411</v>
          </cell>
          <cell r="N113">
            <v>237.23738144513715</v>
          </cell>
          <cell r="O113">
            <v>235.24914903270528</v>
          </cell>
          <cell r="P113">
            <v>245.69346384214805</v>
          </cell>
          <cell r="Q113">
            <v>245.94675506790907</v>
          </cell>
          <cell r="R113">
            <v>237.01875225271692</v>
          </cell>
          <cell r="S113">
            <v>239.81806058784633</v>
          </cell>
        </row>
        <row r="120">
          <cell r="A120" t="str">
            <v>Moyenne cluster: Première couronne</v>
          </cell>
          <cell r="M120">
            <v>263.81695992847114</v>
          </cell>
          <cell r="N120">
            <v>271.9662048192771</v>
          </cell>
          <cell r="O120">
            <v>271.67327548237006</v>
          </cell>
          <cell r="P120">
            <v>273.59489648072417</v>
          </cell>
          <cell r="Q120">
            <v>286.62794133797883</v>
          </cell>
          <cell r="R120">
            <v>270.07504327293896</v>
          </cell>
          <cell r="S120">
            <v>279.01192391309456</v>
          </cell>
        </row>
        <row r="122">
          <cell r="M122" t="str">
            <v>2013</v>
          </cell>
          <cell r="N122" t="str">
            <v>2014</v>
          </cell>
          <cell r="O122" t="str">
            <v>2015</v>
          </cell>
          <cell r="P122" t="str">
            <v>2016</v>
          </cell>
          <cell r="Q122" t="str">
            <v>2017</v>
          </cell>
          <cell r="R122" t="str">
            <v>2018</v>
          </cell>
          <cell r="S122" t="str">
            <v>C 2019</v>
          </cell>
        </row>
        <row r="127">
          <cell r="A127" t="str">
            <v>Moyenne cluster: Grandes communes "Canal"</v>
          </cell>
          <cell r="M127">
            <v>224.62856948610482</v>
          </cell>
          <cell r="N127">
            <v>229.17667038570272</v>
          </cell>
          <cell r="O127">
            <v>232.11415313481592</v>
          </cell>
          <cell r="P127">
            <v>237.36488400078571</v>
          </cell>
          <cell r="Q127">
            <v>237.09940603183881</v>
          </cell>
          <cell r="R127">
            <v>236.19958479741842</v>
          </cell>
          <cell r="S127">
            <v>239.15072583301787</v>
          </cell>
        </row>
        <row r="129">
          <cell r="N129" t="str">
            <v>2014</v>
          </cell>
          <cell r="O129" t="str">
            <v>2015</v>
          </cell>
          <cell r="P129" t="str">
            <v>2016</v>
          </cell>
          <cell r="Q129" t="str">
            <v>2017</v>
          </cell>
          <cell r="R129" t="str">
            <v>2018</v>
          </cell>
          <cell r="S129" t="str">
            <v>C 2019</v>
          </cell>
          <cell r="T129" t="str">
            <v>C 2020</v>
          </cell>
        </row>
        <row r="131">
          <cell r="A131" t="str">
            <v>Moyenne cluster: Capitale</v>
          </cell>
          <cell r="M131">
            <v>633.20919929290051</v>
          </cell>
          <cell r="N131">
            <v>641.30073887809772</v>
          </cell>
          <cell r="O131">
            <v>652.4401910171249</v>
          </cell>
          <cell r="P131">
            <v>641.41410188628527</v>
          </cell>
          <cell r="Q131">
            <v>653.6131815117958</v>
          </cell>
          <cell r="R131">
            <v>645.81247839934849</v>
          </cell>
          <cell r="S131">
            <v>636.70699432112076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3">
          <cell r="M3">
            <v>146136734.67999998</v>
          </cell>
        </row>
        <row r="4">
          <cell r="M4">
            <v>39103056.680000007</v>
          </cell>
        </row>
        <row r="5">
          <cell r="M5">
            <v>26595137.730000004</v>
          </cell>
        </row>
        <row r="6">
          <cell r="M6">
            <v>528533673.80999947</v>
          </cell>
        </row>
        <row r="7">
          <cell r="M7">
            <v>70884095.090000004</v>
          </cell>
        </row>
        <row r="8">
          <cell r="M8">
            <v>55556896.049999997</v>
          </cell>
        </row>
        <row r="9">
          <cell r="M9">
            <v>70886650.609999999</v>
          </cell>
        </row>
        <row r="10">
          <cell r="M10">
            <v>23847706.519999996</v>
          </cell>
        </row>
        <row r="11">
          <cell r="M11">
            <v>146405717.67999995</v>
          </cell>
        </row>
        <row r="12">
          <cell r="M12">
            <v>62434347.890000015</v>
          </cell>
        </row>
        <row r="13">
          <cell r="M13">
            <v>25327050.190000005</v>
          </cell>
        </row>
        <row r="14">
          <cell r="M14">
            <v>115666989.63</v>
          </cell>
        </row>
        <row r="15">
          <cell r="M15">
            <v>85135497.590000004</v>
          </cell>
        </row>
        <row r="16">
          <cell r="M16">
            <v>65437361.840000018</v>
          </cell>
        </row>
        <row r="17">
          <cell r="M17">
            <v>172349538.03999984</v>
          </cell>
        </row>
        <row r="18">
          <cell r="M18">
            <v>100081698.39000002</v>
          </cell>
        </row>
        <row r="19">
          <cell r="M19">
            <v>34871583.62000002</v>
          </cell>
        </row>
        <row r="20">
          <cell r="M20">
            <v>72443979.349999994</v>
          </cell>
        </row>
        <row r="21">
          <cell r="M21">
            <v>48988687.700000018</v>
          </cell>
        </row>
        <row r="22">
          <cell r="M22">
            <v>1890686403.0899994</v>
          </cell>
        </row>
        <row r="23">
          <cell r="M23">
            <v>1362152729.28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Liste ZP"/>
      <sheetName val="Derniers comptes-budgets"/>
      <sheetName val="Population"/>
      <sheetName val="Ex propre"/>
      <sheetName val="Résulat global"/>
      <sheetName val="Résultat global + réserves"/>
      <sheetName val="Réserves"/>
      <sheetName val="Recettes"/>
      <sheetName val="ROP"/>
      <sheetName val="ROT"/>
      <sheetName val="Dotations"/>
      <sheetName val="ROD"/>
      <sheetName val="Dépenses"/>
      <sheetName val="DOP"/>
      <sheetName val="P. opérationnel-calog"/>
      <sheetName val="Répartition P.opérationnel "/>
      <sheetName val="DOF"/>
      <sheetName val="DOT"/>
      <sheetName val="DOD"/>
      <sheetName val="Extraordinaire"/>
    </sheetNames>
    <sheetDataSet>
      <sheetData sheetId="0" refreshError="1"/>
      <sheetData sheetId="1" refreshError="1"/>
      <sheetData sheetId="2" refreshError="1"/>
      <sheetData sheetId="3">
        <row r="4">
          <cell r="C4">
            <v>211107</v>
          </cell>
          <cell r="D4">
            <v>215342</v>
          </cell>
          <cell r="E4">
            <v>217404</v>
          </cell>
          <cell r="F4">
            <v>220582</v>
          </cell>
          <cell r="G4">
            <v>222295</v>
          </cell>
          <cell r="H4">
            <v>224005</v>
          </cell>
          <cell r="I4">
            <v>228641</v>
          </cell>
          <cell r="J4">
            <v>233689</v>
          </cell>
          <cell r="K4">
            <v>237856</v>
          </cell>
          <cell r="L4">
            <v>245412</v>
          </cell>
          <cell r="M4">
            <v>249922</v>
          </cell>
          <cell r="N4">
            <v>252792</v>
          </cell>
          <cell r="O4">
            <v>253739</v>
          </cell>
          <cell r="P4">
            <v>260288</v>
          </cell>
          <cell r="Q4">
            <v>264093</v>
          </cell>
          <cell r="R4">
            <v>262789</v>
          </cell>
          <cell r="S4">
            <v>265790</v>
          </cell>
          <cell r="T4">
            <v>268602</v>
          </cell>
          <cell r="U4">
            <v>272735</v>
          </cell>
          <cell r="V4">
            <v>274404</v>
          </cell>
          <cell r="W4">
            <v>274404</v>
          </cell>
        </row>
        <row r="5">
          <cell r="C5">
            <v>171625</v>
          </cell>
          <cell r="D5">
            <v>174492</v>
          </cell>
          <cell r="E5">
            <v>177475</v>
          </cell>
          <cell r="F5">
            <v>179068</v>
          </cell>
          <cell r="G5">
            <v>182063</v>
          </cell>
          <cell r="H5">
            <v>185563</v>
          </cell>
          <cell r="I5">
            <v>190014</v>
          </cell>
          <cell r="J5">
            <v>194581</v>
          </cell>
          <cell r="K5">
            <v>199585</v>
          </cell>
          <cell r="L5">
            <v>205770</v>
          </cell>
          <cell r="M5">
            <v>209673</v>
          </cell>
          <cell r="N5">
            <v>212163</v>
          </cell>
          <cell r="O5">
            <v>213934</v>
          </cell>
          <cell r="P5">
            <v>215818</v>
          </cell>
          <cell r="Q5">
            <v>218143</v>
          </cell>
          <cell r="R5">
            <v>219468</v>
          </cell>
          <cell r="S5">
            <v>220675</v>
          </cell>
          <cell r="T5">
            <v>222069</v>
          </cell>
          <cell r="U5">
            <v>223402</v>
          </cell>
          <cell r="V5">
            <v>223469</v>
          </cell>
          <cell r="W5">
            <v>223469</v>
          </cell>
        </row>
        <row r="6">
          <cell r="C6">
            <v>179628</v>
          </cell>
          <cell r="D6">
            <v>182467</v>
          </cell>
          <cell r="E6">
            <v>184078</v>
          </cell>
          <cell r="F6">
            <v>185096</v>
          </cell>
          <cell r="G6">
            <v>187995</v>
          </cell>
          <cell r="H6">
            <v>190652</v>
          </cell>
          <cell r="I6">
            <v>193226</v>
          </cell>
          <cell r="J6">
            <v>196840</v>
          </cell>
          <cell r="K6">
            <v>201886</v>
          </cell>
          <cell r="L6">
            <v>208189</v>
          </cell>
          <cell r="M6">
            <v>214083</v>
          </cell>
          <cell r="N6">
            <v>217863</v>
          </cell>
          <cell r="O6">
            <v>220162</v>
          </cell>
          <cell r="P6">
            <v>221816</v>
          </cell>
          <cell r="Q6">
            <v>223684</v>
          </cell>
          <cell r="R6">
            <v>224458</v>
          </cell>
          <cell r="S6">
            <v>224392</v>
          </cell>
          <cell r="T6">
            <v>226270</v>
          </cell>
          <cell r="U6">
            <v>227146</v>
          </cell>
          <cell r="V6">
            <v>227406</v>
          </cell>
          <cell r="W6">
            <v>227406</v>
          </cell>
        </row>
        <row r="7">
          <cell r="C7">
            <v>128604</v>
          </cell>
          <cell r="D7">
            <v>128845</v>
          </cell>
          <cell r="E7">
            <v>128508</v>
          </cell>
          <cell r="F7">
            <v>128555</v>
          </cell>
          <cell r="G7">
            <v>129562</v>
          </cell>
          <cell r="H7">
            <v>130378</v>
          </cell>
          <cell r="I7">
            <v>130952</v>
          </cell>
          <cell r="J7">
            <v>131958</v>
          </cell>
          <cell r="K7">
            <v>132660</v>
          </cell>
          <cell r="L7">
            <v>133945</v>
          </cell>
          <cell r="M7">
            <v>135876</v>
          </cell>
          <cell r="N7">
            <v>137304</v>
          </cell>
          <cell r="O7">
            <v>138057</v>
          </cell>
          <cell r="P7">
            <v>138569</v>
          </cell>
          <cell r="Q7">
            <v>139724</v>
          </cell>
          <cell r="R7">
            <v>140491</v>
          </cell>
          <cell r="S7">
            <v>141027</v>
          </cell>
          <cell r="T7">
            <v>142221</v>
          </cell>
          <cell r="U7">
            <v>143716</v>
          </cell>
          <cell r="V7">
            <v>144718</v>
          </cell>
          <cell r="W7">
            <v>144718</v>
          </cell>
        </row>
        <row r="8">
          <cell r="C8">
            <v>124845</v>
          </cell>
          <cell r="D8">
            <v>125984</v>
          </cell>
          <cell r="E8">
            <v>126416</v>
          </cell>
          <cell r="F8">
            <v>126862</v>
          </cell>
          <cell r="G8">
            <v>127924</v>
          </cell>
          <cell r="H8">
            <v>129211</v>
          </cell>
          <cell r="I8">
            <v>130814</v>
          </cell>
          <cell r="J8">
            <v>132632</v>
          </cell>
          <cell r="K8">
            <v>134178</v>
          </cell>
          <cell r="L8">
            <v>136266</v>
          </cell>
          <cell r="M8">
            <v>137410</v>
          </cell>
          <cell r="N8">
            <v>139355</v>
          </cell>
          <cell r="O8">
            <v>140586</v>
          </cell>
          <cell r="P8">
            <v>141872</v>
          </cell>
          <cell r="Q8">
            <v>142698</v>
          </cell>
          <cell r="R8">
            <v>143847</v>
          </cell>
          <cell r="S8">
            <v>145669</v>
          </cell>
          <cell r="T8">
            <v>146851</v>
          </cell>
          <cell r="U8">
            <v>148304</v>
          </cell>
          <cell r="V8">
            <v>148337</v>
          </cell>
          <cell r="W8">
            <v>148337</v>
          </cell>
        </row>
        <row r="9">
          <cell r="C9">
            <v>162575</v>
          </cell>
          <cell r="D9">
            <v>164911</v>
          </cell>
          <cell r="E9">
            <v>166018</v>
          </cell>
          <cell r="F9">
            <v>166586</v>
          </cell>
          <cell r="G9">
            <v>168965</v>
          </cell>
          <cell r="H9">
            <v>171406</v>
          </cell>
          <cell r="I9">
            <v>174844</v>
          </cell>
          <cell r="J9">
            <v>178832</v>
          </cell>
          <cell r="K9">
            <v>183373</v>
          </cell>
          <cell r="L9">
            <v>189506</v>
          </cell>
          <cell r="M9">
            <v>191890</v>
          </cell>
          <cell r="N9">
            <v>195158</v>
          </cell>
          <cell r="O9">
            <v>197008</v>
          </cell>
          <cell r="P9">
            <v>196810</v>
          </cell>
          <cell r="Q9">
            <v>199548</v>
          </cell>
          <cell r="R9">
            <v>200551</v>
          </cell>
          <cell r="S9">
            <v>201173</v>
          </cell>
          <cell r="T9">
            <v>202529</v>
          </cell>
          <cell r="U9">
            <v>202952</v>
          </cell>
          <cell r="V9">
            <v>201636</v>
          </cell>
          <cell r="W9">
            <v>201636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0">
          <cell r="B10">
            <v>305140634</v>
          </cell>
          <cell r="C10">
            <v>334511196.25000006</v>
          </cell>
          <cell r="D10">
            <v>363021773.68000001</v>
          </cell>
          <cell r="E10">
            <v>364046017.12000006</v>
          </cell>
          <cell r="F10">
            <v>369981181.92000002</v>
          </cell>
          <cell r="G10">
            <v>378294995.05000001</v>
          </cell>
          <cell r="H10">
            <v>406126891.13</v>
          </cell>
          <cell r="I10">
            <v>422070830.62</v>
          </cell>
          <cell r="J10">
            <v>442171739.21000004</v>
          </cell>
          <cell r="K10">
            <v>456381556.15999997</v>
          </cell>
          <cell r="L10">
            <v>475942648.81999999</v>
          </cell>
          <cell r="M10">
            <v>506681141</v>
          </cell>
          <cell r="N10">
            <v>528967172.38000005</v>
          </cell>
          <cell r="O10">
            <v>534716009.73000008</v>
          </cell>
          <cell r="P10">
            <v>556654007.59000003</v>
          </cell>
          <cell r="Q10">
            <v>564041173.87999988</v>
          </cell>
          <cell r="R10">
            <v>566495230.8900001</v>
          </cell>
          <cell r="S10">
            <v>576260684.12999988</v>
          </cell>
          <cell r="T10">
            <v>594902734.38</v>
          </cell>
          <cell r="U10">
            <v>596451635.3900001</v>
          </cell>
          <cell r="V10">
            <v>616897209.71999991</v>
          </cell>
        </row>
      </sheetData>
      <sheetData sheetId="9" refreshError="1"/>
      <sheetData sheetId="10">
        <row r="10">
          <cell r="B10">
            <v>294892289.45000005</v>
          </cell>
          <cell r="C10">
            <v>324674559.26999998</v>
          </cell>
          <cell r="D10">
            <v>356443907.71999997</v>
          </cell>
          <cell r="E10">
            <v>360413676.69</v>
          </cell>
          <cell r="F10">
            <v>366245828.47000003</v>
          </cell>
          <cell r="G10">
            <v>374133411.83000004</v>
          </cell>
          <cell r="H10">
            <v>402466036.66000003</v>
          </cell>
          <cell r="I10">
            <v>418837177.25</v>
          </cell>
          <cell r="J10">
            <v>436606254.83999997</v>
          </cell>
          <cell r="K10">
            <v>451693306.29999995</v>
          </cell>
          <cell r="L10">
            <v>473322154.71999997</v>
          </cell>
          <cell r="M10">
            <v>503589756.13000005</v>
          </cell>
          <cell r="N10">
            <v>524142608.98999995</v>
          </cell>
          <cell r="O10">
            <v>532292921.00999999</v>
          </cell>
          <cell r="P10">
            <v>554484013.58000004</v>
          </cell>
          <cell r="Q10">
            <v>561710446.55000007</v>
          </cell>
          <cell r="R10">
            <v>564174288.70000005</v>
          </cell>
          <cell r="S10">
            <v>573630368.18000007</v>
          </cell>
          <cell r="T10">
            <v>592292188.9000001</v>
          </cell>
          <cell r="U10">
            <v>596899029.92000008</v>
          </cell>
          <cell r="V10">
            <v>613502534.26999998</v>
          </cell>
        </row>
      </sheetData>
      <sheetData sheetId="11">
        <row r="26">
          <cell r="L26">
            <v>2012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58C7A-2271-4CD4-A144-29CF91AA81A2}">
  <dimension ref="A1:X134"/>
  <sheetViews>
    <sheetView tabSelected="1" workbookViewId="0">
      <selection activeCell="A2" sqref="A2"/>
    </sheetView>
  </sheetViews>
  <sheetFormatPr baseColWidth="10" defaultColWidth="9.109375" defaultRowHeight="14.4" x14ac:dyDescent="0.3"/>
  <cols>
    <col min="1" max="1" width="36" style="1" bestFit="1" customWidth="1"/>
    <col min="2" max="22" width="14.6640625" style="1" customWidth="1"/>
    <col min="23" max="16384" width="9.109375" style="1"/>
  </cols>
  <sheetData>
    <row r="1" spans="1:22" x14ac:dyDescent="0.3">
      <c r="A1" s="54" t="s">
        <v>0</v>
      </c>
      <c r="B1" s="56" t="s">
        <v>88</v>
      </c>
      <c r="C1" s="56"/>
      <c r="D1" s="56"/>
      <c r="E1" s="56"/>
      <c r="F1" s="56"/>
    </row>
    <row r="2" spans="1:22" x14ac:dyDescent="0.3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4" t="s">
        <v>20</v>
      </c>
      <c r="V2" s="4" t="s">
        <v>75</v>
      </c>
    </row>
    <row r="3" spans="1:22" x14ac:dyDescent="0.3">
      <c r="A3" s="5" t="s">
        <v>21</v>
      </c>
      <c r="B3" s="6">
        <v>12637007</v>
      </c>
      <c r="C3" s="6">
        <v>12637007</v>
      </c>
      <c r="D3" s="6">
        <v>14280768</v>
      </c>
      <c r="E3" s="6">
        <v>18448820</v>
      </c>
      <c r="F3" s="6">
        <v>16835566</v>
      </c>
      <c r="G3" s="6">
        <v>16835566</v>
      </c>
      <c r="H3" s="6">
        <v>17172277</v>
      </c>
      <c r="I3" s="6">
        <v>17767063</v>
      </c>
      <c r="J3" s="6">
        <v>19485653</v>
      </c>
      <c r="K3" s="6">
        <v>21177192</v>
      </c>
      <c r="L3" s="7">
        <v>21928345</v>
      </c>
      <c r="M3" s="7">
        <v>22925781.75</v>
      </c>
      <c r="N3" s="7">
        <v>22814250</v>
      </c>
      <c r="O3" s="7">
        <v>23471000</v>
      </c>
      <c r="P3" s="7">
        <v>23940420</v>
      </c>
      <c r="Q3" s="7">
        <v>24448513</v>
      </c>
      <c r="R3" s="7">
        <v>24538482.960000001</v>
      </c>
      <c r="S3" s="7">
        <v>25200787.25</v>
      </c>
      <c r="T3" s="7">
        <v>25601967.23</v>
      </c>
      <c r="U3" s="7">
        <v>26329478.129999999</v>
      </c>
      <c r="V3" s="7">
        <v>26372675</v>
      </c>
    </row>
    <row r="4" spans="1:22" x14ac:dyDescent="0.3">
      <c r="A4" s="5" t="s">
        <v>22</v>
      </c>
      <c r="B4" s="6">
        <v>4294611.01</v>
      </c>
      <c r="C4" s="6">
        <v>4466552.6399999997</v>
      </c>
      <c r="D4" s="6">
        <v>4458474.1500000004</v>
      </c>
      <c r="E4" s="6">
        <v>4647000.43</v>
      </c>
      <c r="F4" s="6">
        <v>4739940</v>
      </c>
      <c r="G4" s="6">
        <v>4858438</v>
      </c>
      <c r="H4" s="6">
        <v>4979899</v>
      </c>
      <c r="I4" s="6">
        <v>5141745</v>
      </c>
      <c r="J4" s="6">
        <v>5244580</v>
      </c>
      <c r="K4" s="6">
        <v>5359962.41</v>
      </c>
      <c r="L4" s="7">
        <v>5741055.7300000004</v>
      </c>
      <c r="M4" s="7">
        <v>5913287.4000000004</v>
      </c>
      <c r="N4" s="7">
        <v>6214138.1299999999</v>
      </c>
      <c r="O4" s="7">
        <v>6478066.5599999996</v>
      </c>
      <c r="P4" s="7">
        <v>6572280.0300000003</v>
      </c>
      <c r="Q4" s="7">
        <v>6731657.8200000003</v>
      </c>
      <c r="R4" s="7">
        <v>6829675.1600000001</v>
      </c>
      <c r="S4" s="7">
        <v>6929162.7599999998</v>
      </c>
      <c r="T4" s="7">
        <v>7043306.6600000001</v>
      </c>
      <c r="U4" s="7">
        <v>7043606.6600000001</v>
      </c>
      <c r="V4" s="7">
        <v>7207921.1799999997</v>
      </c>
    </row>
    <row r="5" spans="1:22" x14ac:dyDescent="0.3">
      <c r="A5" s="5" t="s">
        <v>23</v>
      </c>
      <c r="B5" s="6">
        <v>2691638.65</v>
      </c>
      <c r="C5" s="6">
        <v>2850304.32</v>
      </c>
      <c r="D5" s="6">
        <v>2901896</v>
      </c>
      <c r="E5" s="6">
        <v>3103529</v>
      </c>
      <c r="F5" s="6">
        <v>3196635</v>
      </c>
      <c r="G5" s="6">
        <v>3292533.98</v>
      </c>
      <c r="H5" s="6">
        <v>3391310</v>
      </c>
      <c r="I5" s="6">
        <v>3543918.95</v>
      </c>
      <c r="J5" s="6">
        <v>3935752.63</v>
      </c>
      <c r="K5" s="6">
        <v>4093226.39</v>
      </c>
      <c r="L5" s="7">
        <v>4279829.6399999997</v>
      </c>
      <c r="M5" s="7">
        <v>4704035.62</v>
      </c>
      <c r="N5" s="7">
        <v>4845156.6900000004</v>
      </c>
      <c r="O5" s="7">
        <v>4895002.38</v>
      </c>
      <c r="P5" s="7">
        <v>5199763.53</v>
      </c>
      <c r="Q5" s="7">
        <v>5355756.4400000004</v>
      </c>
      <c r="R5" s="7">
        <v>5038455.4800000004</v>
      </c>
      <c r="S5" s="7">
        <v>5225692.96</v>
      </c>
      <c r="T5" s="7">
        <v>5504155.5499999998</v>
      </c>
      <c r="U5" s="7">
        <v>5556971.3200000003</v>
      </c>
      <c r="V5" s="7">
        <v>5897265.0099999998</v>
      </c>
    </row>
    <row r="6" spans="1:22" x14ac:dyDescent="0.3">
      <c r="A6" s="5" t="s">
        <v>24</v>
      </c>
      <c r="B6" s="6">
        <v>72006034</v>
      </c>
      <c r="C6" s="6">
        <v>82475821</v>
      </c>
      <c r="D6" s="6">
        <v>85492185.890000001</v>
      </c>
      <c r="E6" s="6">
        <v>81782000</v>
      </c>
      <c r="F6" s="6">
        <v>81782000</v>
      </c>
      <c r="G6" s="6">
        <v>82902532.090000004</v>
      </c>
      <c r="H6" s="6">
        <v>106164948.65000001</v>
      </c>
      <c r="I6" s="6">
        <v>87625003.950000003</v>
      </c>
      <c r="J6" s="6">
        <v>95409136.569999993</v>
      </c>
      <c r="K6" s="6">
        <v>97083600</v>
      </c>
      <c r="L6" s="7">
        <v>104927203.33</v>
      </c>
      <c r="M6" s="7">
        <v>106743873.98</v>
      </c>
      <c r="N6" s="7">
        <v>109282135.01000001</v>
      </c>
      <c r="O6" s="7">
        <v>114525436.48999999</v>
      </c>
      <c r="P6" s="7">
        <v>114525770.72</v>
      </c>
      <c r="Q6" s="7">
        <v>115392139.13</v>
      </c>
      <c r="R6" s="7">
        <v>115779323.69</v>
      </c>
      <c r="S6" s="7">
        <v>115706215.25</v>
      </c>
      <c r="T6" s="7">
        <v>118136045.77</v>
      </c>
      <c r="U6" s="7">
        <v>118136045.77</v>
      </c>
      <c r="V6" s="7">
        <v>118136045.77</v>
      </c>
    </row>
    <row r="7" spans="1:22" x14ac:dyDescent="0.3">
      <c r="A7" s="5" t="s">
        <v>25</v>
      </c>
      <c r="B7" s="6">
        <v>7171518.0999999996</v>
      </c>
      <c r="C7" s="6">
        <v>7621090</v>
      </c>
      <c r="D7" s="6">
        <v>7204218</v>
      </c>
      <c r="E7" s="6">
        <v>7641945</v>
      </c>
      <c r="F7" s="6">
        <v>7795000</v>
      </c>
      <c r="G7" s="6">
        <v>7051872</v>
      </c>
      <c r="H7" s="6">
        <v>6256928.5199999996</v>
      </c>
      <c r="I7" s="6">
        <v>7796829.2199999997</v>
      </c>
      <c r="J7" s="6">
        <v>7641376</v>
      </c>
      <c r="K7" s="6">
        <v>8416537.7100000009</v>
      </c>
      <c r="L7" s="7">
        <v>8584533.8300000001</v>
      </c>
      <c r="M7" s="7">
        <v>8828347.1699999999</v>
      </c>
      <c r="N7" s="7">
        <v>9175311.1199999992</v>
      </c>
      <c r="O7" s="7">
        <v>9353872.6300000008</v>
      </c>
      <c r="P7" s="7">
        <v>9575354.8000000007</v>
      </c>
      <c r="Q7" s="7">
        <v>9427562.1699999999</v>
      </c>
      <c r="R7" s="7">
        <v>9634563.9700000007</v>
      </c>
      <c r="S7" s="7">
        <v>9692553.6500000004</v>
      </c>
      <c r="T7" s="7">
        <v>10373595.08</v>
      </c>
      <c r="U7" s="7">
        <v>10762478.060000001</v>
      </c>
      <c r="V7" s="7">
        <v>11305617.77</v>
      </c>
    </row>
    <row r="8" spans="1:22" x14ac:dyDescent="0.3">
      <c r="A8" s="5" t="s">
        <v>26</v>
      </c>
      <c r="B8" s="6">
        <v>5093151</v>
      </c>
      <c r="C8" s="6">
        <v>5206260.5</v>
      </c>
      <c r="D8" s="6">
        <v>5386228</v>
      </c>
      <c r="E8" s="6">
        <v>5784449</v>
      </c>
      <c r="F8" s="6">
        <v>5832991</v>
      </c>
      <c r="G8" s="6">
        <v>6039394</v>
      </c>
      <c r="H8" s="6">
        <v>6218372</v>
      </c>
      <c r="I8" s="6">
        <v>7284334</v>
      </c>
      <c r="J8" s="6">
        <v>8120217</v>
      </c>
      <c r="K8" s="6">
        <v>9498428</v>
      </c>
      <c r="L8" s="7">
        <v>10889533.560000001</v>
      </c>
      <c r="M8" s="7">
        <v>11661786.289999999</v>
      </c>
      <c r="N8" s="7">
        <v>12007410.949999999</v>
      </c>
      <c r="O8" s="7">
        <v>11824311.27</v>
      </c>
      <c r="P8" s="7">
        <v>12488954.43</v>
      </c>
      <c r="Q8" s="7">
        <v>12238306.35</v>
      </c>
      <c r="R8" s="7">
        <v>12806031.16</v>
      </c>
      <c r="S8" s="7">
        <v>12667953.92</v>
      </c>
      <c r="T8" s="7">
        <v>12799786.1</v>
      </c>
      <c r="U8" s="7">
        <v>13553931.85</v>
      </c>
      <c r="V8" s="7">
        <v>14286462.08</v>
      </c>
    </row>
    <row r="9" spans="1:22" x14ac:dyDescent="0.3">
      <c r="A9" s="5" t="s">
        <v>27</v>
      </c>
      <c r="B9" s="6">
        <v>8718340</v>
      </c>
      <c r="C9" s="6">
        <v>8562310</v>
      </c>
      <c r="D9" s="6">
        <v>9636305</v>
      </c>
      <c r="E9" s="6">
        <v>8444210</v>
      </c>
      <c r="F9" s="6">
        <v>9144080</v>
      </c>
      <c r="G9" s="6">
        <v>9144080</v>
      </c>
      <c r="H9" s="6">
        <v>9327510</v>
      </c>
      <c r="I9" s="6">
        <v>9650510</v>
      </c>
      <c r="J9" s="6">
        <v>10583451</v>
      </c>
      <c r="K9" s="6">
        <v>11502191</v>
      </c>
      <c r="L9" s="7">
        <v>11910174</v>
      </c>
      <c r="M9" s="7">
        <v>12158031</v>
      </c>
      <c r="N9" s="7">
        <v>12401192</v>
      </c>
      <c r="O9" s="7">
        <v>12649215</v>
      </c>
      <c r="P9" s="7">
        <v>13563950.710000001</v>
      </c>
      <c r="Q9" s="7">
        <v>13551835.880000001</v>
      </c>
      <c r="R9" s="7">
        <v>13369203.380000001</v>
      </c>
      <c r="S9" s="7">
        <v>13583987.9</v>
      </c>
      <c r="T9" s="7">
        <v>13386730.17</v>
      </c>
      <c r="U9" s="7">
        <v>14399885.16</v>
      </c>
      <c r="V9" s="7">
        <v>14324306.210000001</v>
      </c>
    </row>
    <row r="10" spans="1:22" x14ac:dyDescent="0.3">
      <c r="A10" s="5" t="s">
        <v>28</v>
      </c>
      <c r="B10" s="6">
        <v>3029480</v>
      </c>
      <c r="C10" s="6">
        <v>3220825</v>
      </c>
      <c r="D10" s="6">
        <v>3386585</v>
      </c>
      <c r="E10" s="6">
        <v>3506403</v>
      </c>
      <c r="F10" s="6">
        <v>3611595</v>
      </c>
      <c r="G10" s="6">
        <v>3719943</v>
      </c>
      <c r="H10" s="6">
        <v>3831540.91</v>
      </c>
      <c r="I10" s="6">
        <v>4003960.25</v>
      </c>
      <c r="J10" s="6">
        <v>4446658.49</v>
      </c>
      <c r="K10" s="6">
        <v>4845461.75</v>
      </c>
      <c r="L10" s="7">
        <v>4662132.33</v>
      </c>
      <c r="M10" s="7">
        <v>5314680.0999999996</v>
      </c>
      <c r="N10" s="7">
        <v>5474121</v>
      </c>
      <c r="O10" s="7">
        <v>5530436.7999999998</v>
      </c>
      <c r="P10" s="7">
        <v>5874759.8799999999</v>
      </c>
      <c r="Q10" s="7">
        <v>6051002.6799999997</v>
      </c>
      <c r="R10" s="7">
        <v>5692511.9800000004</v>
      </c>
      <c r="S10" s="7">
        <v>5904055.7800000003</v>
      </c>
      <c r="T10" s="7">
        <v>6218658.0099999998</v>
      </c>
      <c r="U10" s="7">
        <v>6278329.8700000001</v>
      </c>
      <c r="V10" s="7">
        <v>6662797.5899999999</v>
      </c>
    </row>
    <row r="11" spans="1:22" x14ac:dyDescent="0.3">
      <c r="A11" s="5" t="s">
        <v>29</v>
      </c>
      <c r="B11" s="6">
        <v>10674423</v>
      </c>
      <c r="C11" s="6">
        <v>12816866</v>
      </c>
      <c r="D11" s="6">
        <v>14999143</v>
      </c>
      <c r="E11" s="6">
        <v>13993497</v>
      </c>
      <c r="F11" s="6">
        <v>16011134</v>
      </c>
      <c r="G11" s="6">
        <v>17092667</v>
      </c>
      <c r="H11" s="6">
        <v>17410580.300000001</v>
      </c>
      <c r="I11" s="6">
        <v>17964969.579999998</v>
      </c>
      <c r="J11" s="6">
        <v>17951845.050000001</v>
      </c>
      <c r="K11" s="6">
        <v>18085538</v>
      </c>
      <c r="L11" s="7">
        <v>19085347</v>
      </c>
      <c r="M11" s="7">
        <v>20984549.079999998</v>
      </c>
      <c r="N11" s="7">
        <v>21462139.27</v>
      </c>
      <c r="O11" s="7">
        <v>21548804</v>
      </c>
      <c r="P11" s="7">
        <v>21548764</v>
      </c>
      <c r="Q11" s="7">
        <v>23779739</v>
      </c>
      <c r="R11" s="7">
        <v>21878693.120000001</v>
      </c>
      <c r="S11" s="7">
        <v>22860302.940000001</v>
      </c>
      <c r="T11" s="7">
        <v>22228059.75</v>
      </c>
      <c r="U11" s="7">
        <v>22228059.829999998</v>
      </c>
      <c r="V11" s="7">
        <v>22228059.829999998</v>
      </c>
    </row>
    <row r="12" spans="1:22" x14ac:dyDescent="0.3">
      <c r="A12" s="5" t="s">
        <v>30</v>
      </c>
      <c r="B12" s="6">
        <v>5819074.6299999999</v>
      </c>
      <c r="C12" s="6">
        <v>6130853</v>
      </c>
      <c r="D12" s="6">
        <v>6293237</v>
      </c>
      <c r="E12" s="6">
        <v>6731395</v>
      </c>
      <c r="F12" s="6">
        <v>6933336.5899999999</v>
      </c>
      <c r="G12" s="6">
        <v>7141337</v>
      </c>
      <c r="H12" s="6">
        <v>7355576.79</v>
      </c>
      <c r="I12" s="6">
        <v>7686577.75</v>
      </c>
      <c r="J12" s="6">
        <v>8960493.0199999996</v>
      </c>
      <c r="K12" s="6">
        <v>8550589.6400000006</v>
      </c>
      <c r="L12" s="7">
        <v>9186090.0999999996</v>
      </c>
      <c r="M12" s="7">
        <v>10202871.869999999</v>
      </c>
      <c r="N12" s="7">
        <v>10508958.029999999</v>
      </c>
      <c r="O12" s="7">
        <v>10617071.4</v>
      </c>
      <c r="P12" s="7">
        <v>11278086.6</v>
      </c>
      <c r="Q12" s="7">
        <v>11616429.199999999</v>
      </c>
      <c r="R12" s="7">
        <v>10928215.65</v>
      </c>
      <c r="S12" s="7">
        <v>11334330.859999999</v>
      </c>
      <c r="T12" s="7">
        <v>11938229.960000001</v>
      </c>
      <c r="U12" s="7">
        <v>12052784.630000001</v>
      </c>
      <c r="V12" s="7">
        <v>12790864.15</v>
      </c>
    </row>
    <row r="13" spans="1:22" x14ac:dyDescent="0.3">
      <c r="A13" s="5" t="s">
        <v>31</v>
      </c>
      <c r="B13" s="6">
        <v>2445841.13</v>
      </c>
      <c r="C13" s="6">
        <v>2625255.7999999998</v>
      </c>
      <c r="D13" s="6">
        <v>2645139</v>
      </c>
      <c r="E13" s="6">
        <v>2830816.81</v>
      </c>
      <c r="F13" s="6">
        <v>2915741</v>
      </c>
      <c r="G13" s="6">
        <v>3003213.55</v>
      </c>
      <c r="H13" s="6">
        <v>3093309.96</v>
      </c>
      <c r="I13" s="6">
        <v>3232508.9</v>
      </c>
      <c r="J13" s="6">
        <v>3589911.47</v>
      </c>
      <c r="K13" s="6">
        <v>3911876.56</v>
      </c>
      <c r="L13" s="7">
        <v>3901557.43</v>
      </c>
      <c r="M13" s="7">
        <v>4290679.6100000003</v>
      </c>
      <c r="N13" s="7">
        <v>4419400</v>
      </c>
      <c r="O13" s="7">
        <v>4464865.6100000003</v>
      </c>
      <c r="P13" s="7">
        <v>4742846.5999999996</v>
      </c>
      <c r="Q13" s="7">
        <v>4885132</v>
      </c>
      <c r="R13" s="7">
        <v>4595713.12</v>
      </c>
      <c r="S13" s="7">
        <v>4766497.22</v>
      </c>
      <c r="T13" s="7">
        <v>5020496.25</v>
      </c>
      <c r="U13" s="7">
        <v>5068671.01</v>
      </c>
      <c r="V13" s="7">
        <v>5379062.5300000003</v>
      </c>
    </row>
    <row r="14" spans="1:22" x14ac:dyDescent="0.3">
      <c r="A14" s="5" t="s">
        <v>32</v>
      </c>
      <c r="B14" s="6">
        <v>10634409</v>
      </c>
      <c r="C14" s="6">
        <v>11579530</v>
      </c>
      <c r="D14" s="6">
        <v>11628982</v>
      </c>
      <c r="E14" s="6">
        <v>12441042</v>
      </c>
      <c r="F14" s="6">
        <v>12814272.529999999</v>
      </c>
      <c r="G14" s="6">
        <v>13198700.710000001</v>
      </c>
      <c r="H14" s="6">
        <v>13594661.73</v>
      </c>
      <c r="I14" s="6">
        <v>14206421.51</v>
      </c>
      <c r="J14" s="6">
        <v>15777158.949999999</v>
      </c>
      <c r="K14" s="6">
        <v>16587028.09</v>
      </c>
      <c r="L14" s="7">
        <v>16977837.469999999</v>
      </c>
      <c r="M14" s="7">
        <v>18148307.829999998</v>
      </c>
      <c r="N14" s="7">
        <v>19423090.739999998</v>
      </c>
      <c r="O14" s="7">
        <v>20331972.239999998</v>
      </c>
      <c r="P14" s="7">
        <v>20844626</v>
      </c>
      <c r="Q14" s="7">
        <v>21469965</v>
      </c>
      <c r="R14" s="7">
        <v>20197981</v>
      </c>
      <c r="S14" s="7">
        <v>20948600.600000001</v>
      </c>
      <c r="T14" s="7">
        <v>22064374.100000001</v>
      </c>
      <c r="U14" s="7">
        <v>22276104.07</v>
      </c>
      <c r="V14" s="7">
        <v>23640239</v>
      </c>
    </row>
    <row r="15" spans="1:22" x14ac:dyDescent="0.3">
      <c r="A15" s="5" t="s">
        <v>33</v>
      </c>
      <c r="B15" s="6">
        <v>9202688</v>
      </c>
      <c r="C15" s="6">
        <v>8836511.3499999996</v>
      </c>
      <c r="D15" s="6">
        <v>10171655.960000001</v>
      </c>
      <c r="E15" s="6">
        <v>9156551.4299999997</v>
      </c>
      <c r="F15" s="6">
        <v>9698300.2100000009</v>
      </c>
      <c r="G15" s="6">
        <v>9698300</v>
      </c>
      <c r="H15" s="6">
        <v>9892266</v>
      </c>
      <c r="I15" s="6">
        <v>10234898</v>
      </c>
      <c r="J15" s="6">
        <v>11224908.48</v>
      </c>
      <c r="K15" s="6">
        <v>11918914.9</v>
      </c>
      <c r="L15" s="7">
        <v>12832047</v>
      </c>
      <c r="M15" s="7">
        <v>13406632</v>
      </c>
      <c r="N15" s="7">
        <v>13798318</v>
      </c>
      <c r="O15" s="7">
        <v>14066284</v>
      </c>
      <c r="P15" s="7">
        <v>14066284</v>
      </c>
      <c r="Q15" s="7">
        <v>14862655</v>
      </c>
      <c r="R15" s="7">
        <v>13756199.5</v>
      </c>
      <c r="S15" s="7">
        <v>14825037.029999999</v>
      </c>
      <c r="T15" s="7">
        <v>15062237.619999999</v>
      </c>
      <c r="U15" s="7">
        <v>15398816.380000001</v>
      </c>
      <c r="V15" s="7">
        <v>15185477.300000001</v>
      </c>
    </row>
    <row r="16" spans="1:22" x14ac:dyDescent="0.3">
      <c r="A16" s="5" t="s">
        <v>34</v>
      </c>
      <c r="B16" s="6">
        <v>6146906</v>
      </c>
      <c r="C16" s="6">
        <v>6269844</v>
      </c>
      <c r="D16" s="6">
        <v>6500619.0899999999</v>
      </c>
      <c r="E16" s="6">
        <v>6739841</v>
      </c>
      <c r="F16" s="6">
        <v>6018174.4800000004</v>
      </c>
      <c r="G16" s="6">
        <v>7436541</v>
      </c>
      <c r="H16" s="6">
        <v>7702738.9000000004</v>
      </c>
      <c r="I16" s="6">
        <v>8671172.1899999995</v>
      </c>
      <c r="J16" s="6">
        <v>9022063</v>
      </c>
      <c r="K16" s="6">
        <v>10427941.74</v>
      </c>
      <c r="L16" s="7">
        <v>10913087.880000001</v>
      </c>
      <c r="M16" s="7">
        <v>11661786.289999999</v>
      </c>
      <c r="N16" s="7">
        <v>12042365.5</v>
      </c>
      <c r="O16" s="7">
        <v>11900677.800000001</v>
      </c>
      <c r="P16" s="7">
        <v>12478476.67</v>
      </c>
      <c r="Q16" s="7">
        <v>12478476.67</v>
      </c>
      <c r="R16" s="7">
        <v>11806312.529999999</v>
      </c>
      <c r="S16" s="7">
        <v>12042438.779999999</v>
      </c>
      <c r="T16" s="7">
        <v>13663032.9</v>
      </c>
      <c r="U16" s="7">
        <v>13374681.85</v>
      </c>
      <c r="V16" s="7">
        <v>13775922.300000001</v>
      </c>
    </row>
    <row r="17" spans="1:24" x14ac:dyDescent="0.3">
      <c r="A17" s="5" t="s">
        <v>35</v>
      </c>
      <c r="B17" s="6">
        <v>23630085</v>
      </c>
      <c r="C17" s="6">
        <v>23433666.02</v>
      </c>
      <c r="D17" s="6">
        <v>24831727</v>
      </c>
      <c r="E17" s="6">
        <v>21946898</v>
      </c>
      <c r="F17" s="6">
        <v>17191819</v>
      </c>
      <c r="G17" s="6">
        <v>24917574</v>
      </c>
      <c r="H17" s="6">
        <v>21469072.84</v>
      </c>
      <c r="I17" s="6">
        <v>26874925</v>
      </c>
      <c r="J17" s="6">
        <v>27969000</v>
      </c>
      <c r="K17" s="6">
        <v>31909502</v>
      </c>
      <c r="L17" s="7">
        <v>33912019</v>
      </c>
      <c r="M17" s="7">
        <v>34985359</v>
      </c>
      <c r="N17" s="7">
        <v>36152097</v>
      </c>
      <c r="O17" s="7">
        <v>35917640</v>
      </c>
      <c r="P17" s="7">
        <v>37119397</v>
      </c>
      <c r="Q17" s="7">
        <v>36236758.159999996</v>
      </c>
      <c r="R17" s="7">
        <v>37414625.75</v>
      </c>
      <c r="S17" s="7">
        <v>37546921.600000001</v>
      </c>
      <c r="T17" s="7">
        <v>40152470.020000003</v>
      </c>
      <c r="U17" s="7">
        <v>40570425.899999999</v>
      </c>
      <c r="V17" s="7">
        <v>42314861.770000003</v>
      </c>
    </row>
    <row r="18" spans="1:24" x14ac:dyDescent="0.3">
      <c r="A18" s="5" t="s">
        <v>36</v>
      </c>
      <c r="B18" s="6">
        <v>11375911</v>
      </c>
      <c r="C18" s="6">
        <v>11120727</v>
      </c>
      <c r="D18" s="6">
        <v>11100614</v>
      </c>
      <c r="E18" s="6">
        <v>11570001</v>
      </c>
      <c r="F18" s="6">
        <v>11801402</v>
      </c>
      <c r="G18" s="6">
        <v>12096437.029999999</v>
      </c>
      <c r="H18" s="6">
        <v>12398848</v>
      </c>
      <c r="I18" s="6">
        <v>12801811</v>
      </c>
      <c r="J18" s="6">
        <v>13057847</v>
      </c>
      <c r="K18" s="6">
        <v>13345120</v>
      </c>
      <c r="L18" s="7">
        <v>14293958</v>
      </c>
      <c r="M18" s="7">
        <v>14722776</v>
      </c>
      <c r="N18" s="7">
        <v>15182569</v>
      </c>
      <c r="O18" s="7">
        <v>15638045.42</v>
      </c>
      <c r="P18" s="7">
        <v>15872616.1</v>
      </c>
      <c r="Q18" s="7">
        <v>16269431.5</v>
      </c>
      <c r="R18" s="7">
        <v>16513472.970000001</v>
      </c>
      <c r="S18" s="7">
        <v>16761175.060000001</v>
      </c>
      <c r="T18" s="7">
        <v>17046115.039999999</v>
      </c>
      <c r="U18" s="7">
        <v>17046115.039999999</v>
      </c>
      <c r="V18" s="7">
        <v>17455221.800000001</v>
      </c>
    </row>
    <row r="19" spans="1:24" x14ac:dyDescent="0.3">
      <c r="A19" s="5" t="s">
        <v>37</v>
      </c>
      <c r="B19" s="6">
        <v>3514351.16</v>
      </c>
      <c r="C19" s="6">
        <v>3435517.06</v>
      </c>
      <c r="D19" s="6">
        <v>3429303.37</v>
      </c>
      <c r="E19" s="6">
        <v>3574311.24</v>
      </c>
      <c r="F19" s="6">
        <v>3645797</v>
      </c>
      <c r="G19" s="6">
        <v>3736942.4</v>
      </c>
      <c r="H19" s="6">
        <v>3830365.71</v>
      </c>
      <c r="I19" s="6">
        <v>3954852.6</v>
      </c>
      <c r="J19" s="6">
        <v>4033949.91</v>
      </c>
      <c r="K19" s="6">
        <v>4122696.81</v>
      </c>
      <c r="L19" s="7">
        <v>4415820.55</v>
      </c>
      <c r="M19" s="7">
        <v>4548295.17</v>
      </c>
      <c r="N19" s="7">
        <v>4895554.53</v>
      </c>
      <c r="O19" s="7">
        <v>5036264.5</v>
      </c>
      <c r="P19" s="7">
        <v>5108730.24</v>
      </c>
      <c r="Q19" s="7">
        <v>5231318.08</v>
      </c>
      <c r="R19" s="7">
        <v>5306709.6100000003</v>
      </c>
      <c r="S19" s="7">
        <v>5427888.8399999999</v>
      </c>
      <c r="T19" s="7">
        <v>5515915.1100000003</v>
      </c>
      <c r="U19" s="7">
        <v>5515915.1100000003</v>
      </c>
      <c r="V19" s="7">
        <v>5642300.1299999999</v>
      </c>
    </row>
    <row r="20" spans="1:24" x14ac:dyDescent="0.3">
      <c r="A20" s="5" t="s">
        <v>38</v>
      </c>
      <c r="B20" s="6">
        <v>6593304.9699999997</v>
      </c>
      <c r="C20" s="6">
        <v>7526084</v>
      </c>
      <c r="D20" s="6">
        <v>7404334.7699999996</v>
      </c>
      <c r="E20" s="6">
        <v>7854220.8799999999</v>
      </c>
      <c r="F20" s="6">
        <v>7976675.3399999999</v>
      </c>
      <c r="G20" s="6">
        <v>8500290</v>
      </c>
      <c r="H20" s="6">
        <v>7618141.3899999997</v>
      </c>
      <c r="I20" s="6">
        <v>9279121.5500000007</v>
      </c>
      <c r="J20" s="6">
        <v>9092877.2200000007</v>
      </c>
      <c r="K20" s="6">
        <v>9986949.8300000001</v>
      </c>
      <c r="L20" s="7">
        <v>10212445.689999999</v>
      </c>
      <c r="M20" s="7">
        <v>10467756.83</v>
      </c>
      <c r="N20" s="7">
        <v>10885972.99</v>
      </c>
      <c r="O20" s="7">
        <v>11101203.73</v>
      </c>
      <c r="P20" s="7">
        <v>11363347.880000001</v>
      </c>
      <c r="Q20" s="7">
        <v>11185204.51</v>
      </c>
      <c r="R20" s="7">
        <v>11521396.25</v>
      </c>
      <c r="S20" s="7">
        <v>11658687.23</v>
      </c>
      <c r="T20" s="7">
        <v>12709704.880000001</v>
      </c>
      <c r="U20" s="7">
        <v>12948865.09</v>
      </c>
      <c r="V20" s="7">
        <v>13573996.25</v>
      </c>
    </row>
    <row r="21" spans="1:24" x14ac:dyDescent="0.3">
      <c r="A21" s="5" t="s">
        <v>39</v>
      </c>
      <c r="B21" s="6">
        <v>4769902</v>
      </c>
      <c r="C21" s="6">
        <v>5506186</v>
      </c>
      <c r="D21" s="6">
        <v>5403163.4299999997</v>
      </c>
      <c r="E21" s="6">
        <v>5731458.4800000004</v>
      </c>
      <c r="F21" s="6">
        <v>5820817.1399999997</v>
      </c>
      <c r="G21" s="6">
        <v>6142485.1500000004</v>
      </c>
      <c r="H21" s="6">
        <v>5496834.4199999999</v>
      </c>
      <c r="I21" s="6">
        <v>6652009.4000000004</v>
      </c>
      <c r="J21" s="6">
        <v>6509743.2000000002</v>
      </c>
      <c r="K21" s="6">
        <v>7178055.5899999999</v>
      </c>
      <c r="L21" s="7">
        <v>7379944.3499999996</v>
      </c>
      <c r="M21" s="7">
        <v>7564442.96</v>
      </c>
      <c r="N21" s="7">
        <v>7866663.5999999996</v>
      </c>
      <c r="O21" s="7">
        <v>8022198.4199999999</v>
      </c>
      <c r="P21" s="7">
        <v>8211634.8499999996</v>
      </c>
      <c r="Q21" s="7">
        <v>8086161.9900000002</v>
      </c>
      <c r="R21" s="7">
        <v>8328046.4199999999</v>
      </c>
      <c r="S21" s="7">
        <v>8292461</v>
      </c>
      <c r="T21" s="7">
        <v>8866028.4000000004</v>
      </c>
      <c r="U21" s="7">
        <v>9216627.8900000006</v>
      </c>
      <c r="V21" s="7">
        <v>9658483.75</v>
      </c>
    </row>
    <row r="22" spans="1:24" x14ac:dyDescent="0.3">
      <c r="A22" s="5" t="s">
        <v>40</v>
      </c>
      <c r="B22" s="6">
        <f t="shared" ref="B22:I22" si="0">SUM(B3:B21)</f>
        <v>210448675.64999998</v>
      </c>
      <c r="C22" s="6">
        <f t="shared" si="0"/>
        <v>226321210.69000003</v>
      </c>
      <c r="D22" s="6">
        <f t="shared" si="0"/>
        <v>237154578.66000003</v>
      </c>
      <c r="E22" s="6">
        <f t="shared" si="0"/>
        <v>235928389.27000001</v>
      </c>
      <c r="F22" s="6">
        <f t="shared" si="0"/>
        <v>233765276.28999999</v>
      </c>
      <c r="G22" s="6">
        <f t="shared" si="0"/>
        <v>246808846.91000003</v>
      </c>
      <c r="H22" s="6">
        <f t="shared" si="0"/>
        <v>267205182.12</v>
      </c>
      <c r="I22" s="6">
        <f t="shared" si="0"/>
        <v>264372631.84999999</v>
      </c>
      <c r="J22" s="6">
        <f t="shared" ref="J22:V22" si="1">SUM(J3:J21)</f>
        <v>282056621.99000001</v>
      </c>
      <c r="K22" s="6">
        <f t="shared" si="1"/>
        <v>298000812.41999996</v>
      </c>
      <c r="L22" s="6">
        <f t="shared" si="1"/>
        <v>316032961.89000005</v>
      </c>
      <c r="M22" s="6">
        <f t="shared" si="1"/>
        <v>329233279.94999999</v>
      </c>
      <c r="N22" s="6">
        <f t="shared" si="1"/>
        <v>338850843.56000006</v>
      </c>
      <c r="O22" s="6">
        <f t="shared" si="1"/>
        <v>347372368.25000012</v>
      </c>
      <c r="P22" s="6">
        <f t="shared" si="1"/>
        <v>354376064.04000008</v>
      </c>
      <c r="Q22" s="6">
        <f t="shared" si="1"/>
        <v>359298044.57999998</v>
      </c>
      <c r="R22" s="6">
        <f t="shared" si="1"/>
        <v>355935613.70000005</v>
      </c>
      <c r="S22" s="7">
        <f t="shared" si="1"/>
        <v>361374750.62999994</v>
      </c>
      <c r="T22" s="7">
        <f t="shared" si="1"/>
        <v>373330908.5999999</v>
      </c>
      <c r="U22" s="6">
        <f t="shared" si="1"/>
        <v>377757793.61999995</v>
      </c>
      <c r="V22" s="6">
        <f t="shared" si="1"/>
        <v>385837579.42000002</v>
      </c>
    </row>
    <row r="23" spans="1:24" x14ac:dyDescent="0.3">
      <c r="A23" s="5" t="s">
        <v>41</v>
      </c>
      <c r="B23" s="6">
        <f t="shared" ref="B23:V23" si="2">B22-B6</f>
        <v>138442641.64999998</v>
      </c>
      <c r="C23" s="6">
        <f t="shared" si="2"/>
        <v>143845389.69000003</v>
      </c>
      <c r="D23" s="6">
        <f t="shared" si="2"/>
        <v>151662392.77000004</v>
      </c>
      <c r="E23" s="6">
        <f t="shared" si="2"/>
        <v>154146389.27000001</v>
      </c>
      <c r="F23" s="6">
        <f t="shared" si="2"/>
        <v>151983276.28999999</v>
      </c>
      <c r="G23" s="6">
        <f t="shared" si="2"/>
        <v>163906314.82000002</v>
      </c>
      <c r="H23" s="6">
        <f t="shared" si="2"/>
        <v>161040233.47</v>
      </c>
      <c r="I23" s="6">
        <f t="shared" si="2"/>
        <v>176747627.89999998</v>
      </c>
      <c r="J23" s="6">
        <f t="shared" si="2"/>
        <v>186647485.42000002</v>
      </c>
      <c r="K23" s="6">
        <f t="shared" si="2"/>
        <v>200917212.41999996</v>
      </c>
      <c r="L23" s="6">
        <f t="shared" si="2"/>
        <v>211105758.56000006</v>
      </c>
      <c r="M23" s="6">
        <f t="shared" si="2"/>
        <v>222489405.96999997</v>
      </c>
      <c r="N23" s="6">
        <f t="shared" si="2"/>
        <v>229568708.55000007</v>
      </c>
      <c r="O23" s="6">
        <f t="shared" si="2"/>
        <v>232846931.76000011</v>
      </c>
      <c r="P23" s="6">
        <f t="shared" si="2"/>
        <v>239850293.32000008</v>
      </c>
      <c r="Q23" s="6">
        <f t="shared" si="2"/>
        <v>243905905.44999999</v>
      </c>
      <c r="R23" s="6">
        <f t="shared" si="2"/>
        <v>240156290.01000005</v>
      </c>
      <c r="S23" s="6">
        <f t="shared" si="2"/>
        <v>245668535.37999994</v>
      </c>
      <c r="T23" s="6">
        <f t="shared" si="2"/>
        <v>255194862.82999992</v>
      </c>
      <c r="U23" s="6">
        <f t="shared" si="2"/>
        <v>259621747.84999996</v>
      </c>
      <c r="V23" s="6">
        <f t="shared" si="2"/>
        <v>267701533.65000004</v>
      </c>
    </row>
    <row r="24" spans="1:24" x14ac:dyDescent="0.3">
      <c r="A24" s="6" t="s">
        <v>42</v>
      </c>
      <c r="B24" s="6">
        <f t="shared" ref="B24:V24" si="3">B23-B17</f>
        <v>114812556.64999998</v>
      </c>
      <c r="C24" s="6">
        <f t="shared" si="3"/>
        <v>120411723.67000003</v>
      </c>
      <c r="D24" s="6">
        <f t="shared" si="3"/>
        <v>126830665.77000004</v>
      </c>
      <c r="E24" s="6">
        <f t="shared" si="3"/>
        <v>132199491.27000001</v>
      </c>
      <c r="F24" s="6">
        <f t="shared" si="3"/>
        <v>134791457.28999999</v>
      </c>
      <c r="G24" s="6">
        <f t="shared" si="3"/>
        <v>138988740.82000002</v>
      </c>
      <c r="H24" s="6">
        <f t="shared" si="3"/>
        <v>139571160.63</v>
      </c>
      <c r="I24" s="6">
        <f t="shared" si="3"/>
        <v>149872702.89999998</v>
      </c>
      <c r="J24" s="6">
        <f t="shared" si="3"/>
        <v>158678485.42000002</v>
      </c>
      <c r="K24" s="6">
        <f t="shared" si="3"/>
        <v>169007710.41999996</v>
      </c>
      <c r="L24" s="6">
        <f t="shared" si="3"/>
        <v>177193739.56000006</v>
      </c>
      <c r="M24" s="6">
        <f t="shared" si="3"/>
        <v>187504046.96999997</v>
      </c>
      <c r="N24" s="6">
        <f t="shared" si="3"/>
        <v>193416611.55000007</v>
      </c>
      <c r="O24" s="6">
        <f t="shared" si="3"/>
        <v>196929291.76000011</v>
      </c>
      <c r="P24" s="6">
        <f t="shared" si="3"/>
        <v>202730896.32000008</v>
      </c>
      <c r="Q24" s="6">
        <f t="shared" si="3"/>
        <v>207669147.28999999</v>
      </c>
      <c r="R24" s="6">
        <f t="shared" si="3"/>
        <v>202741664.26000005</v>
      </c>
      <c r="S24" s="6">
        <f t="shared" si="3"/>
        <v>208121613.77999994</v>
      </c>
      <c r="T24" s="6">
        <f t="shared" si="3"/>
        <v>215042392.80999991</v>
      </c>
      <c r="U24" s="6">
        <f t="shared" si="3"/>
        <v>219051321.94999996</v>
      </c>
      <c r="V24" s="6">
        <f t="shared" si="3"/>
        <v>225386671.88000003</v>
      </c>
    </row>
    <row r="25" spans="1:24" x14ac:dyDescent="0.3">
      <c r="A25" s="1" t="s">
        <v>43</v>
      </c>
      <c r="C25" s="40">
        <f>C22/B22-1</f>
        <v>7.5422356500821408E-2</v>
      </c>
      <c r="D25" s="40">
        <f t="shared" ref="C25:T26" si="4">D22/C22-1</f>
        <v>4.7867223478398779E-2</v>
      </c>
      <c r="E25" s="40">
        <f t="shared" si="4"/>
        <v>-5.1704225865187858E-3</v>
      </c>
      <c r="F25" s="40">
        <f t="shared" si="4"/>
        <v>-9.168515017175527E-3</v>
      </c>
      <c r="G25" s="40">
        <f t="shared" si="4"/>
        <v>5.5797725081370597E-2</v>
      </c>
      <c r="H25" s="40">
        <f t="shared" si="4"/>
        <v>8.2640211100040384E-2</v>
      </c>
      <c r="I25" s="40">
        <f t="shared" si="4"/>
        <v>-1.0600656198082037E-2</v>
      </c>
      <c r="J25" s="40">
        <f t="shared" si="4"/>
        <v>6.6890396393351148E-2</v>
      </c>
      <c r="K25" s="40">
        <f t="shared" si="4"/>
        <v>5.6528332210421306E-2</v>
      </c>
      <c r="L25" s="40">
        <f>L22/K22-1</f>
        <v>6.0510403725295037E-2</v>
      </c>
      <c r="M25" s="40">
        <f t="shared" si="4"/>
        <v>4.1768801523287102E-2</v>
      </c>
      <c r="N25" s="40">
        <f>N22/M22-1</f>
        <v>2.9212003147010668E-2</v>
      </c>
      <c r="O25" s="40">
        <f t="shared" si="4"/>
        <v>2.5148305963981432E-2</v>
      </c>
      <c r="P25" s="40">
        <f t="shared" si="4"/>
        <v>2.0161925444108553E-2</v>
      </c>
      <c r="Q25" s="40">
        <f t="shared" si="4"/>
        <v>1.388914500569749E-2</v>
      </c>
      <c r="R25" s="40">
        <f t="shared" si="4"/>
        <v>-9.3583333689735149E-3</v>
      </c>
      <c r="S25" s="40">
        <f t="shared" si="4"/>
        <v>1.5281238293238797E-2</v>
      </c>
      <c r="T25" s="40">
        <f>T22/S22-1</f>
        <v>3.3085205729388445E-2</v>
      </c>
      <c r="U25" s="40">
        <f>U22/T22-1</f>
        <v>1.1857804746467249E-2</v>
      </c>
      <c r="V25" s="40">
        <f>V22/U22-1</f>
        <v>2.1388799745394094E-2</v>
      </c>
    </row>
    <row r="26" spans="1:24" x14ac:dyDescent="0.3">
      <c r="A26" s="1" t="s">
        <v>44</v>
      </c>
      <c r="C26" s="40">
        <f t="shared" si="4"/>
        <v>3.9025172993006452E-2</v>
      </c>
      <c r="D26" s="40">
        <f t="shared" si="4"/>
        <v>5.4343090848072206E-2</v>
      </c>
      <c r="E26" s="40">
        <f t="shared" si="4"/>
        <v>1.6378460438554621E-2</v>
      </c>
      <c r="F26" s="40">
        <f t="shared" si="4"/>
        <v>-1.4032848840923262E-2</v>
      </c>
      <c r="G26" s="40">
        <f t="shared" si="4"/>
        <v>7.8449674339495346E-2</v>
      </c>
      <c r="H26" s="40">
        <f t="shared" si="4"/>
        <v>-1.7486094743497382E-2</v>
      </c>
      <c r="I26" s="40">
        <f t="shared" si="4"/>
        <v>9.7537081830709749E-2</v>
      </c>
      <c r="J26" s="40">
        <f t="shared" si="4"/>
        <v>5.6011261014496716E-2</v>
      </c>
      <c r="K26" s="40">
        <f t="shared" si="4"/>
        <v>7.6452822109495555E-2</v>
      </c>
      <c r="L26" s="40">
        <f t="shared" si="4"/>
        <v>5.0710170708031965E-2</v>
      </c>
      <c r="M26" s="40">
        <f t="shared" si="4"/>
        <v>5.3923907560126771E-2</v>
      </c>
      <c r="N26" s="40">
        <f t="shared" si="4"/>
        <v>3.1818605246106246E-2</v>
      </c>
      <c r="O26" s="40">
        <f>O23/N23-1</f>
        <v>1.4279921818203922E-2</v>
      </c>
      <c r="P26" s="40">
        <f t="shared" si="4"/>
        <v>3.0077104761760287E-2</v>
      </c>
      <c r="Q26" s="40">
        <f t="shared" si="4"/>
        <v>1.6908931291524709E-2</v>
      </c>
      <c r="R26" s="40">
        <f t="shared" si="4"/>
        <v>-1.5373204814709163E-2</v>
      </c>
      <c r="S26" s="40">
        <f t="shared" si="4"/>
        <v>2.295274202383113E-2</v>
      </c>
      <c r="T26" s="40">
        <f t="shared" si="4"/>
        <v>3.8777157340335267E-2</v>
      </c>
      <c r="U26" s="40">
        <f>U23/T23-1</f>
        <v>1.7347077331055338E-2</v>
      </c>
      <c r="V26" s="40">
        <f>V23/U23-1</f>
        <v>3.1121375104015803E-2</v>
      </c>
    </row>
    <row r="27" spans="1:24" x14ac:dyDescent="0.3">
      <c r="A27" s="33" t="s">
        <v>76</v>
      </c>
      <c r="B27" s="34">
        <f>AVERAGE(C25:V25)</f>
        <v>3.1157597545876131E-2</v>
      </c>
      <c r="C27" s="8"/>
      <c r="D27" s="10"/>
    </row>
    <row r="28" spans="1:24" x14ac:dyDescent="0.3">
      <c r="A28" s="33" t="s">
        <v>77</v>
      </c>
      <c r="B28" s="34">
        <f>AVERAGE(N25:V25)</f>
        <v>1.7851788300701468E-2</v>
      </c>
      <c r="C28" s="8"/>
      <c r="D28" s="10"/>
    </row>
    <row r="29" spans="1:24" x14ac:dyDescent="0.3">
      <c r="B29" s="9"/>
      <c r="C29" s="8"/>
      <c r="D29" s="10"/>
    </row>
    <row r="30" spans="1:24" s="13" customFormat="1" hidden="1" x14ac:dyDescent="0.3">
      <c r="A30" s="11" t="s">
        <v>45</v>
      </c>
      <c r="B30" s="12">
        <f t="shared" ref="B30:V30" si="5">+B4+B18+B19+B20+B21</f>
        <v>30548080.140000001</v>
      </c>
      <c r="C30" s="12">
        <f t="shared" si="5"/>
        <v>32055066.699999999</v>
      </c>
      <c r="D30" s="12">
        <f t="shared" si="5"/>
        <v>31795889.719999999</v>
      </c>
      <c r="E30" s="12">
        <f t="shared" si="5"/>
        <v>33376992.030000001</v>
      </c>
      <c r="F30" s="12">
        <f t="shared" si="5"/>
        <v>33984631.479999997</v>
      </c>
      <c r="G30" s="12">
        <f t="shared" si="5"/>
        <v>35334592.579999998</v>
      </c>
      <c r="H30" s="12">
        <f t="shared" si="5"/>
        <v>34324088.520000003</v>
      </c>
      <c r="I30" s="12">
        <f t="shared" si="5"/>
        <v>37829539.550000004</v>
      </c>
      <c r="J30" s="12">
        <f t="shared" si="5"/>
        <v>37938997.330000006</v>
      </c>
      <c r="K30" s="12">
        <f t="shared" si="5"/>
        <v>39992784.640000001</v>
      </c>
      <c r="L30" s="12">
        <f t="shared" si="5"/>
        <v>42043224.32</v>
      </c>
      <c r="M30" s="12">
        <f t="shared" si="5"/>
        <v>43216558.359999999</v>
      </c>
      <c r="N30" s="12">
        <f t="shared" si="5"/>
        <v>45044898.25</v>
      </c>
      <c r="O30" s="12">
        <f t="shared" si="5"/>
        <v>46275778.630000003</v>
      </c>
      <c r="P30" s="12">
        <f t="shared" si="5"/>
        <v>47128609.100000001</v>
      </c>
      <c r="Q30" s="12">
        <f t="shared" si="5"/>
        <v>47503773.899999999</v>
      </c>
      <c r="R30" s="12">
        <f t="shared" si="5"/>
        <v>48499300.410000004</v>
      </c>
      <c r="S30" s="12">
        <f t="shared" si="5"/>
        <v>49069374.890000001</v>
      </c>
      <c r="T30" s="12">
        <f t="shared" si="5"/>
        <v>51181070.089999996</v>
      </c>
      <c r="U30" s="12">
        <f t="shared" si="5"/>
        <v>51771129.789999999</v>
      </c>
      <c r="V30" s="12">
        <f t="shared" si="5"/>
        <v>53537923.109999999</v>
      </c>
      <c r="X30" s="14"/>
    </row>
    <row r="31" spans="1:24" s="13" customFormat="1" hidden="1" x14ac:dyDescent="0.3">
      <c r="A31" s="11" t="s">
        <v>46</v>
      </c>
      <c r="B31" s="12">
        <f t="shared" ref="B31:V31" si="6">+B5+B8+B10+B12+B13</f>
        <v>19079185.41</v>
      </c>
      <c r="C31" s="12">
        <f t="shared" si="6"/>
        <v>20033498.620000001</v>
      </c>
      <c r="D31" s="12">
        <f t="shared" si="6"/>
        <v>20613085</v>
      </c>
      <c r="E31" s="12">
        <f t="shared" si="6"/>
        <v>21956592.809999999</v>
      </c>
      <c r="F31" s="12">
        <f t="shared" si="6"/>
        <v>22490298.59</v>
      </c>
      <c r="G31" s="12">
        <f t="shared" si="6"/>
        <v>23196421.530000001</v>
      </c>
      <c r="H31" s="12">
        <f t="shared" si="6"/>
        <v>23890109.66</v>
      </c>
      <c r="I31" s="12">
        <f t="shared" si="6"/>
        <v>25751299.849999998</v>
      </c>
      <c r="J31" s="12">
        <f t="shared" si="6"/>
        <v>29053032.609999999</v>
      </c>
      <c r="K31" s="12">
        <f t="shared" si="6"/>
        <v>30899582.34</v>
      </c>
      <c r="L31" s="12">
        <f t="shared" si="6"/>
        <v>32919143.060000002</v>
      </c>
      <c r="M31" s="12">
        <f t="shared" si="6"/>
        <v>36174053.489999995</v>
      </c>
      <c r="N31" s="12">
        <f t="shared" si="6"/>
        <v>37255046.670000002</v>
      </c>
      <c r="O31" s="12">
        <f t="shared" si="6"/>
        <v>37331687.460000001</v>
      </c>
      <c r="P31" s="12">
        <f t="shared" si="6"/>
        <v>39584411.039999999</v>
      </c>
      <c r="Q31" s="12">
        <f t="shared" si="6"/>
        <v>40146626.670000002</v>
      </c>
      <c r="R31" s="12">
        <f t="shared" si="6"/>
        <v>39060927.390000001</v>
      </c>
      <c r="S31" s="12">
        <f t="shared" si="6"/>
        <v>39898530.739999995</v>
      </c>
      <c r="T31" s="12">
        <f t="shared" si="6"/>
        <v>41481325.869999997</v>
      </c>
      <c r="U31" s="12">
        <f t="shared" si="6"/>
        <v>42510688.68</v>
      </c>
      <c r="V31" s="12">
        <f t="shared" si="6"/>
        <v>45016451.359999999</v>
      </c>
      <c r="X31" s="14"/>
    </row>
    <row r="32" spans="1:24" s="13" customFormat="1" hidden="1" x14ac:dyDescent="0.3">
      <c r="A32" s="11" t="s">
        <v>47</v>
      </c>
      <c r="B32" s="12">
        <f t="shared" ref="B32:V32" si="7">+B7+B11+B15+B16</f>
        <v>33195535.100000001</v>
      </c>
      <c r="C32" s="12">
        <f t="shared" si="7"/>
        <v>35544311.350000001</v>
      </c>
      <c r="D32" s="12">
        <f t="shared" si="7"/>
        <v>38875636.049999997</v>
      </c>
      <c r="E32" s="12">
        <f t="shared" si="7"/>
        <v>37531834.43</v>
      </c>
      <c r="F32" s="12">
        <f t="shared" si="7"/>
        <v>39522608.689999998</v>
      </c>
      <c r="G32" s="12">
        <f t="shared" si="7"/>
        <v>41279380</v>
      </c>
      <c r="H32" s="12">
        <f t="shared" si="7"/>
        <v>41262513.719999999</v>
      </c>
      <c r="I32" s="12">
        <f t="shared" si="7"/>
        <v>44667868.989999995</v>
      </c>
      <c r="J32" s="12">
        <f t="shared" si="7"/>
        <v>45840192.530000001</v>
      </c>
      <c r="K32" s="12">
        <f t="shared" si="7"/>
        <v>48848932.350000001</v>
      </c>
      <c r="L32" s="12">
        <f t="shared" si="7"/>
        <v>51415015.710000001</v>
      </c>
      <c r="M32" s="12">
        <f t="shared" si="7"/>
        <v>54881314.539999999</v>
      </c>
      <c r="N32" s="12">
        <f t="shared" si="7"/>
        <v>56478133.890000001</v>
      </c>
      <c r="O32" s="12">
        <f t="shared" si="7"/>
        <v>56869638.430000007</v>
      </c>
      <c r="P32" s="12">
        <f t="shared" si="7"/>
        <v>57668879.469999999</v>
      </c>
      <c r="Q32" s="12">
        <f t="shared" si="7"/>
        <v>60548432.840000004</v>
      </c>
      <c r="R32" s="12">
        <f t="shared" si="7"/>
        <v>57075769.120000005</v>
      </c>
      <c r="S32" s="12">
        <f t="shared" si="7"/>
        <v>59420332.400000006</v>
      </c>
      <c r="T32" s="12">
        <f t="shared" si="7"/>
        <v>61326925.349999994</v>
      </c>
      <c r="U32" s="12">
        <f t="shared" si="7"/>
        <v>61764036.120000005</v>
      </c>
      <c r="V32" s="12">
        <f t="shared" si="7"/>
        <v>62495077.200000003</v>
      </c>
      <c r="X32" s="14"/>
    </row>
    <row r="33" spans="1:24" s="13" customFormat="1" hidden="1" x14ac:dyDescent="0.3">
      <c r="A33" s="11" t="s">
        <v>48</v>
      </c>
      <c r="B33" s="12">
        <f t="shared" ref="B33:V33" si="8">+B17+B14+B9+B3</f>
        <v>55619841</v>
      </c>
      <c r="C33" s="12">
        <f t="shared" si="8"/>
        <v>56212513.019999996</v>
      </c>
      <c r="D33" s="12">
        <f t="shared" si="8"/>
        <v>60377782</v>
      </c>
      <c r="E33" s="12">
        <f t="shared" si="8"/>
        <v>61280970</v>
      </c>
      <c r="F33" s="12">
        <f t="shared" si="8"/>
        <v>55985737.530000001</v>
      </c>
      <c r="G33" s="12">
        <f t="shared" si="8"/>
        <v>64095920.710000001</v>
      </c>
      <c r="H33" s="12">
        <f t="shared" si="8"/>
        <v>61563521.57</v>
      </c>
      <c r="I33" s="12">
        <f t="shared" si="8"/>
        <v>68498919.50999999</v>
      </c>
      <c r="J33" s="12">
        <f t="shared" si="8"/>
        <v>73815262.950000003</v>
      </c>
      <c r="K33" s="12">
        <f t="shared" si="8"/>
        <v>81175913.090000004</v>
      </c>
      <c r="L33" s="12">
        <f t="shared" si="8"/>
        <v>84728375.469999999</v>
      </c>
      <c r="M33" s="12">
        <f t="shared" si="8"/>
        <v>88217479.579999998</v>
      </c>
      <c r="N33" s="12">
        <f t="shared" si="8"/>
        <v>90790629.739999995</v>
      </c>
      <c r="O33" s="12">
        <f t="shared" si="8"/>
        <v>92369827.239999995</v>
      </c>
      <c r="P33" s="12">
        <f t="shared" si="8"/>
        <v>95468393.710000008</v>
      </c>
      <c r="Q33" s="12">
        <f t="shared" si="8"/>
        <v>95707072.039999992</v>
      </c>
      <c r="R33" s="12">
        <f t="shared" si="8"/>
        <v>95520293.090000004</v>
      </c>
      <c r="S33" s="12">
        <f t="shared" si="8"/>
        <v>97280297.350000009</v>
      </c>
      <c r="T33" s="12">
        <f t="shared" si="8"/>
        <v>101205541.52000001</v>
      </c>
      <c r="U33" s="12">
        <f t="shared" si="8"/>
        <v>103575893.25999999</v>
      </c>
      <c r="V33" s="12">
        <f t="shared" si="8"/>
        <v>106652081.98</v>
      </c>
      <c r="X33" s="14"/>
    </row>
    <row r="34" spans="1:24" s="13" customFormat="1" hidden="1" x14ac:dyDescent="0.3">
      <c r="A34" s="11" t="s">
        <v>49</v>
      </c>
      <c r="B34" s="12">
        <f t="shared" ref="B34:V34" si="9">+B6</f>
        <v>72006034</v>
      </c>
      <c r="C34" s="12">
        <f t="shared" si="9"/>
        <v>82475821</v>
      </c>
      <c r="D34" s="12">
        <f t="shared" si="9"/>
        <v>85492185.890000001</v>
      </c>
      <c r="E34" s="12">
        <f t="shared" si="9"/>
        <v>81782000</v>
      </c>
      <c r="F34" s="12">
        <f t="shared" si="9"/>
        <v>81782000</v>
      </c>
      <c r="G34" s="12">
        <f t="shared" si="9"/>
        <v>82902532.090000004</v>
      </c>
      <c r="H34" s="12">
        <f t="shared" si="9"/>
        <v>106164948.65000001</v>
      </c>
      <c r="I34" s="12">
        <f t="shared" si="9"/>
        <v>87625003.950000003</v>
      </c>
      <c r="J34" s="12">
        <f t="shared" si="9"/>
        <v>95409136.569999993</v>
      </c>
      <c r="K34" s="12">
        <f t="shared" si="9"/>
        <v>97083600</v>
      </c>
      <c r="L34" s="12">
        <f t="shared" si="9"/>
        <v>104927203.33</v>
      </c>
      <c r="M34" s="12">
        <f t="shared" si="9"/>
        <v>106743873.98</v>
      </c>
      <c r="N34" s="12">
        <f t="shared" si="9"/>
        <v>109282135.01000001</v>
      </c>
      <c r="O34" s="12">
        <f t="shared" si="9"/>
        <v>114525436.48999999</v>
      </c>
      <c r="P34" s="12">
        <f t="shared" si="9"/>
        <v>114525770.72</v>
      </c>
      <c r="Q34" s="12">
        <f t="shared" si="9"/>
        <v>115392139.13</v>
      </c>
      <c r="R34" s="12">
        <f t="shared" si="9"/>
        <v>115779323.69</v>
      </c>
      <c r="S34" s="12">
        <f t="shared" si="9"/>
        <v>115706215.25</v>
      </c>
      <c r="T34" s="12">
        <f t="shared" si="9"/>
        <v>118136045.77</v>
      </c>
      <c r="U34" s="12">
        <f t="shared" si="9"/>
        <v>118136045.77</v>
      </c>
      <c r="V34" s="12">
        <f t="shared" si="9"/>
        <v>118136045.77</v>
      </c>
      <c r="X34" s="14"/>
    </row>
    <row r="35" spans="1:24" hidden="1" x14ac:dyDescent="0.3"/>
    <row r="36" spans="1:24" hidden="1" x14ac:dyDescent="0.3"/>
    <row r="37" spans="1:24" hidden="1" x14ac:dyDescent="0.3">
      <c r="C37" s="8"/>
      <c r="D37" s="8"/>
      <c r="E37" s="8"/>
      <c r="F37" s="8"/>
      <c r="G37" s="8"/>
      <c r="H37" s="8"/>
    </row>
    <row r="38" spans="1:24" hidden="1" x14ac:dyDescent="0.3"/>
    <row r="39" spans="1:24" hidden="1" x14ac:dyDescent="0.3">
      <c r="A39" s="1" t="s">
        <v>50</v>
      </c>
      <c r="B39" s="2" t="s">
        <v>1</v>
      </c>
      <c r="C39" s="2" t="s">
        <v>2</v>
      </c>
      <c r="D39" s="2" t="s">
        <v>3</v>
      </c>
      <c r="E39" s="2" t="s">
        <v>4</v>
      </c>
      <c r="F39" s="2" t="s">
        <v>5</v>
      </c>
      <c r="G39" s="2" t="s">
        <v>6</v>
      </c>
      <c r="H39" s="2" t="s">
        <v>7</v>
      </c>
      <c r="I39" s="2" t="s">
        <v>8</v>
      </c>
      <c r="J39" s="2" t="s">
        <v>9</v>
      </c>
      <c r="K39" s="2" t="s">
        <v>10</v>
      </c>
      <c r="L39" s="2" t="s">
        <v>11</v>
      </c>
      <c r="M39" s="2" t="s">
        <v>12</v>
      </c>
      <c r="N39" s="2" t="s">
        <v>13</v>
      </c>
      <c r="O39" s="2" t="s">
        <v>14</v>
      </c>
      <c r="P39" s="2" t="s">
        <v>15</v>
      </c>
      <c r="Q39" s="3" t="s">
        <v>16</v>
      </c>
      <c r="R39" s="3" t="str">
        <f>R2</f>
        <v>2018</v>
      </c>
      <c r="S39" s="3" t="str">
        <f>S2</f>
        <v>C 2019</v>
      </c>
      <c r="T39" s="3" t="str">
        <f>T2</f>
        <v>C 2020</v>
      </c>
      <c r="U39" s="3" t="str">
        <f>U2</f>
        <v>C 2021</v>
      </c>
      <c r="V39" s="3" t="str">
        <f>V2</f>
        <v>BM 2022</v>
      </c>
    </row>
    <row r="40" spans="1:24" hidden="1" x14ac:dyDescent="0.3">
      <c r="A40" s="15" t="s">
        <v>21</v>
      </c>
      <c r="B40" s="15">
        <f>B3/'[1]pop et surface'!D3</f>
        <v>140.20244302926753</v>
      </c>
      <c r="C40" s="15">
        <f>C3/'[1]pop et surface'!E3</f>
        <v>137.71953704813697</v>
      </c>
      <c r="D40" s="15">
        <f>D3/'[1]pop et surface'!F3</f>
        <v>153.96224462293137</v>
      </c>
      <c r="E40" s="15">
        <f>E3/'[1]pop et surface'!G3</f>
        <v>196.66574279379157</v>
      </c>
      <c r="F40" s="15">
        <f>F3/'[1]pop et surface'!H3</f>
        <v>175.3503869348304</v>
      </c>
      <c r="G40" s="15">
        <f>G3/'[1]pop et surface'!I3</f>
        <v>172.49378592432456</v>
      </c>
      <c r="H40" s="15">
        <f>H3/'[1]pop et surface'!J3</f>
        <v>173.30854317000555</v>
      </c>
      <c r="I40" s="15">
        <f>I3/'[1]pop et surface'!K3</f>
        <v>175.26770970001283</v>
      </c>
      <c r="J40" s="15">
        <f>J3/'[1]pop et surface'!L3</f>
        <v>186.20364654505147</v>
      </c>
      <c r="K40" s="15">
        <f>K3/'[1]pop et surface'!M3</f>
        <v>196.2450144562236</v>
      </c>
      <c r="L40" s="15">
        <f>L3/'[1]pop et surface'!N3</f>
        <v>197.05735134212205</v>
      </c>
      <c r="M40" s="15">
        <f>M3/'[1]pop et surface'!O3</f>
        <v>202.05691553119107</v>
      </c>
      <c r="N40" s="15">
        <f>N3/'[1]pop et surface'!P3</f>
        <v>198.07819201583635</v>
      </c>
      <c r="O40" s="15">
        <f>O3/'[1]pop et surface'!Q3</f>
        <v>201.75875941271534</v>
      </c>
      <c r="P40" s="15">
        <f>P3/'[1]pop et surface'!R3</f>
        <v>203.9009641263244</v>
      </c>
      <c r="Q40" s="15">
        <f>Q3/'[1]pop et surface'!S3</f>
        <v>206.76848977934895</v>
      </c>
      <c r="R40" s="15">
        <f>R3/'[1]pop et surface'!T3</f>
        <v>207.28221317430015</v>
      </c>
      <c r="S40" s="15">
        <f>S3/'[1]pop et surface'!U3</f>
        <v>210.50827179778472</v>
      </c>
      <c r="T40" s="15">
        <f>T3/'[1]pop et surface'!V3</f>
        <v>211.78428805413321</v>
      </c>
      <c r="U40" s="15">
        <f>U3/'[1]pop et surface'!W3</f>
        <v>215.94106512806633</v>
      </c>
      <c r="V40" s="15">
        <f>V3/'[1]pop et surface'!X3</f>
        <v>216.29534401167894</v>
      </c>
      <c r="W40" s="1" t="s">
        <v>51</v>
      </c>
    </row>
    <row r="41" spans="1:24" hidden="1" x14ac:dyDescent="0.3">
      <c r="A41" s="16" t="s">
        <v>22</v>
      </c>
      <c r="B41" s="16">
        <f>B4/'[1]pop et surface'!D4</f>
        <v>148.09003482758621</v>
      </c>
      <c r="C41" s="16">
        <f>C4/'[1]pop et surface'!E4</f>
        <v>154.06155629139073</v>
      </c>
      <c r="D41" s="16">
        <f>D4/'[1]pop et surface'!F4</f>
        <v>153.2753764438944</v>
      </c>
      <c r="E41" s="16">
        <f>E4/'[1]pop et surface'!G4</f>
        <v>158.79037860926019</v>
      </c>
      <c r="F41" s="16">
        <f>F4/'[1]pop et surface'!H4</f>
        <v>160.39320519761776</v>
      </c>
      <c r="G41" s="16">
        <f>G4/'[1]pop et surface'!I4</f>
        <v>163.68848758465012</v>
      </c>
      <c r="H41" s="16">
        <f>H4/'[1]pop et surface'!J4</f>
        <v>165.52213654191317</v>
      </c>
      <c r="I41" s="16">
        <f>I4/'[1]pop et surface'!K4</f>
        <v>168.82535460992906</v>
      </c>
      <c r="J41" s="16">
        <f>J4/'[1]pop et surface'!L4</f>
        <v>170.21777936451267</v>
      </c>
      <c r="K41" s="16">
        <f>K4/'[1]pop et surface'!M4</f>
        <v>170.65596058329089</v>
      </c>
      <c r="L41" s="16">
        <f>L4/'[1]pop et surface'!N4</f>
        <v>179.61567218346215</v>
      </c>
      <c r="M41" s="16">
        <f>M4/'[1]pop et surface'!O4</f>
        <v>182.79095517774346</v>
      </c>
      <c r="N41" s="16">
        <f>N4/'[1]pop et surface'!P4</f>
        <v>190.85190816953317</v>
      </c>
      <c r="O41" s="16">
        <f>O4/'[1]pop et surface'!Q4</f>
        <v>197.29150479671083</v>
      </c>
      <c r="P41" s="16">
        <f>P4/'[1]pop et surface'!R4</f>
        <v>198.1930590151081</v>
      </c>
      <c r="Q41" s="16">
        <f>Q4/'[1]pop et surface'!S4</f>
        <v>202.072999129469</v>
      </c>
      <c r="R41" s="16">
        <f>R4/'[1]pop et surface'!T4</f>
        <v>202.42072199170124</v>
      </c>
      <c r="S41" s="16">
        <f>S4/'[1]pop et surface'!U4</f>
        <v>203.72101137800252</v>
      </c>
      <c r="T41" s="16">
        <f>T4/'[1]pop et surface'!V4</f>
        <v>204.72348157191024</v>
      </c>
      <c r="U41" s="16">
        <f>U4/'[1]pop et surface'!W4</f>
        <v>202.8513279382542</v>
      </c>
      <c r="V41" s="16">
        <f>V4/'[1]pop et surface'!X4</f>
        <v>207.58348011404544</v>
      </c>
      <c r="W41" s="1" t="s">
        <v>52</v>
      </c>
    </row>
    <row r="42" spans="1:24" hidden="1" x14ac:dyDescent="0.3">
      <c r="A42" s="17" t="s">
        <v>23</v>
      </c>
      <c r="B42" s="17">
        <f>B5/'[1]pop et surface'!D5</f>
        <v>139.31877070393375</v>
      </c>
      <c r="C42" s="17">
        <f>C5/'[1]pop et surface'!E5</f>
        <v>146.33454769483518</v>
      </c>
      <c r="D42" s="17">
        <f>D5/'[1]pop et surface'!F5</f>
        <v>147.74685606639173</v>
      </c>
      <c r="E42" s="17">
        <f>E5/'[1]pop et surface'!G5</f>
        <v>155.42513020833334</v>
      </c>
      <c r="F42" s="17">
        <f>F5/'[1]pop et surface'!H5</f>
        <v>159.21082777169042</v>
      </c>
      <c r="G42" s="17">
        <f>G5/'[1]pop et surface'!I5</f>
        <v>161.1538338798884</v>
      </c>
      <c r="H42" s="17">
        <f>H5/'[1]pop et surface'!J5</f>
        <v>161.67572463768116</v>
      </c>
      <c r="I42" s="17">
        <f>I5/'[1]pop et surface'!K5</f>
        <v>163.54787715169135</v>
      </c>
      <c r="J42" s="17">
        <f>J5/'[1]pop et surface'!L5</f>
        <v>177.40602343926076</v>
      </c>
      <c r="K42" s="17">
        <f>K5/'[1]pop et surface'!M5</f>
        <v>179.76400483091788</v>
      </c>
      <c r="L42" s="17">
        <f>L5/'[1]pop et surface'!N5</f>
        <v>186.63946796912475</v>
      </c>
      <c r="M42" s="17">
        <f>M5/'[1]pop et surface'!O5</f>
        <v>200.94129090132424</v>
      </c>
      <c r="N42" s="17">
        <f>N5/'[1]pop et surface'!P5</f>
        <v>204.52328788518363</v>
      </c>
      <c r="O42" s="17">
        <f>O5/'[1]pop et surface'!Q5</f>
        <v>204.58069879215947</v>
      </c>
      <c r="P42" s="17">
        <f>P5/'[1]pop et surface'!R5</f>
        <v>214.65338218295906</v>
      </c>
      <c r="Q42" s="17">
        <f>Q5/'[1]pop et surface'!S5</f>
        <v>216.82346625642688</v>
      </c>
      <c r="R42" s="17">
        <f>R5/'[1]pop et surface'!T5</f>
        <v>202.91806202174791</v>
      </c>
      <c r="S42" s="17">
        <f>S5/'[1]pop et surface'!U5</f>
        <v>207.5417196870408</v>
      </c>
      <c r="T42" s="17">
        <f>T5/'[1]pop et surface'!V5</f>
        <v>215.83230923064858</v>
      </c>
      <c r="U42" s="17">
        <f>U5/'[1]pop et surface'!W5</f>
        <v>218.42582131205535</v>
      </c>
      <c r="V42" s="17">
        <f>V5/'[1]pop et surface'!X5</f>
        <v>231.80161982626467</v>
      </c>
    </row>
    <row r="43" spans="1:24" hidden="1" x14ac:dyDescent="0.3">
      <c r="A43" s="18" t="s">
        <v>24</v>
      </c>
      <c r="B43" s="18">
        <f>B6/'[1]pop et surface'!D6</f>
        <v>526.62937175455272</v>
      </c>
      <c r="C43" s="18">
        <f>C6/'[1]pop et surface'!E6</f>
        <v>591.22028515924615</v>
      </c>
      <c r="D43" s="18">
        <f>D6/'[1]pop et surface'!F6</f>
        <v>604.98886074784878</v>
      </c>
      <c r="E43" s="18">
        <f>E6/'[1]pop et surface'!G6</f>
        <v>572.49060222746459</v>
      </c>
      <c r="F43" s="18">
        <f>F6/'[1]pop et surface'!H6</f>
        <v>564.85523262238917</v>
      </c>
      <c r="G43" s="18">
        <f>G6/'[1]pop et surface'!I6</f>
        <v>568.14855081998678</v>
      </c>
      <c r="H43" s="18">
        <f>H6/'[1]pop et surface'!J6</f>
        <v>713.12426464167447</v>
      </c>
      <c r="I43" s="18">
        <f>I6/'[1]pop et surface'!K6</f>
        <v>571.30471941686176</v>
      </c>
      <c r="J43" s="18">
        <f>J6/'[1]pop et surface'!L6</f>
        <v>605.1076377693073</v>
      </c>
      <c r="K43" s="18">
        <f>K6/'[1]pop et surface'!M6</f>
        <v>594.83855155934077</v>
      </c>
      <c r="L43" s="18">
        <f>L6/'[1]pop et surface'!N6</f>
        <v>630.20476843426604</v>
      </c>
      <c r="M43" s="18">
        <f>M6/'[1]pop et surface'!O6</f>
        <v>633.20919929290051</v>
      </c>
      <c r="N43" s="18">
        <f>N6/'[1]pop et surface'!P6</f>
        <v>641.30073887809772</v>
      </c>
      <c r="O43" s="18">
        <f>O6/'[1]pop et surface'!Q6</f>
        <v>652.4401910171249</v>
      </c>
      <c r="P43" s="18">
        <f>P6/'[1]pop et surface'!R6</f>
        <v>641.41410188628527</v>
      </c>
      <c r="Q43" s="18">
        <f>Q6/'[1]pop et surface'!S6</f>
        <v>653.6131815117958</v>
      </c>
      <c r="R43" s="18">
        <f>R6/'[1]pop et surface'!T6</f>
        <v>645.81247839934849</v>
      </c>
      <c r="S43" s="18">
        <f>S6/'[1]pop et surface'!U6</f>
        <v>636.70699432112076</v>
      </c>
      <c r="T43" s="18">
        <f>T6/'[1]pop et surface'!V6</f>
        <v>638.21788825680835</v>
      </c>
      <c r="U43" s="18">
        <f>U6/'[1]pop et surface'!W6</f>
        <v>632.02746565302061</v>
      </c>
      <c r="V43" s="18">
        <f>V6/'[1]pop et surface'!X6</f>
        <v>632.02746565302061</v>
      </c>
    </row>
    <row r="44" spans="1:24" hidden="1" x14ac:dyDescent="0.3">
      <c r="A44" s="19" t="s">
        <v>25</v>
      </c>
      <c r="B44" s="19">
        <f>B7/'[1]pop et surface'!D7</f>
        <v>177.60954232502849</v>
      </c>
      <c r="C44" s="19">
        <f>C7/'[1]pop et surface'!E7</f>
        <v>185.79414417708867</v>
      </c>
      <c r="D44" s="19">
        <f>D7/'[1]pop et surface'!F7</f>
        <v>174.25905858449036</v>
      </c>
      <c r="E44" s="19">
        <f>E7/'[1]pop et surface'!G7</f>
        <v>185.9489743776918</v>
      </c>
      <c r="F44" s="19">
        <f>F7/'[1]pop et surface'!H7</f>
        <v>186.75131768088164</v>
      </c>
      <c r="G44" s="19">
        <f>G7/'[1]pop et surface'!I7</f>
        <v>166.54555760238063</v>
      </c>
      <c r="H44" s="19">
        <f>H7/'[1]pop et surface'!J7</f>
        <v>145.84235047317139</v>
      </c>
      <c r="I44" s="19">
        <f>I7/'[1]pop et surface'!K7</f>
        <v>179.18802215480787</v>
      </c>
      <c r="J44" s="19">
        <f>J7/'[1]pop et surface'!L7</f>
        <v>172.28932178932178</v>
      </c>
      <c r="K44" s="19">
        <f>K7/'[1]pop et surface'!M7</f>
        <v>185.97206421106128</v>
      </c>
      <c r="L44" s="19">
        <f>L7/'[1]pop et surface'!N7</f>
        <v>188.66278031734868</v>
      </c>
      <c r="M44" s="19">
        <f>M7/'[1]pop et surface'!O7</f>
        <v>190.9740237518387</v>
      </c>
      <c r="N44" s="19">
        <f>N7/'[1]pop et surface'!P7</f>
        <v>197.62877463544919</v>
      </c>
      <c r="O44" s="19">
        <f>O7/'[1]pop et surface'!Q7</f>
        <v>199.98444893421421</v>
      </c>
      <c r="P44" s="19">
        <f>P7/'[1]pop et surface'!R7</f>
        <v>202.95368376430693</v>
      </c>
      <c r="Q44" s="19">
        <f>Q7/'[1]pop et surface'!S7</f>
        <v>198.83498903277513</v>
      </c>
      <c r="R44" s="19">
        <f>R7/'[1]pop et surface'!T7</f>
        <v>201.61896727074878</v>
      </c>
      <c r="S44" s="19">
        <f>S7/'[1]pop et surface'!U7</f>
        <v>200.39600657473071</v>
      </c>
      <c r="T44" s="19">
        <f>T7/'[1]pop et surface'!V7</f>
        <v>214.00769665587029</v>
      </c>
      <c r="U44" s="19">
        <f>U7/'[1]pop et surface'!W7</f>
        <v>222.68271006186507</v>
      </c>
      <c r="V44" s="19">
        <f>V7/'[1]pop et surface'!X7</f>
        <v>233.92062589228445</v>
      </c>
    </row>
    <row r="45" spans="1:24" hidden="1" x14ac:dyDescent="0.3">
      <c r="A45" s="20" t="s">
        <v>26</v>
      </c>
      <c r="B45" s="20">
        <f>B8/'[1]pop et surface'!D8</f>
        <v>158.71953005702889</v>
      </c>
      <c r="C45" s="20">
        <f>C8/'[1]pop et surface'!E8</f>
        <v>159.19825398281503</v>
      </c>
      <c r="D45" s="20">
        <f>D8/'[1]pop et surface'!F8</f>
        <v>164.6258328748701</v>
      </c>
      <c r="E45" s="20">
        <f>E8/'[1]pop et surface'!G8</f>
        <v>174.92059028092777</v>
      </c>
      <c r="F45" s="20">
        <f>F8/'[1]pop et surface'!H8</f>
        <v>174.31686689378998</v>
      </c>
      <c r="G45" s="20">
        <f>G8/'[1]pop et surface'!I8</f>
        <v>176.96302156586967</v>
      </c>
      <c r="H45" s="20">
        <f>H8/'[1]pop et surface'!J8</f>
        <v>179.06447432833241</v>
      </c>
      <c r="I45" s="20">
        <f>I8/'[1]pop et surface'!K8</f>
        <v>205.93503335971954</v>
      </c>
      <c r="J45" s="20">
        <f>J8/'[1]pop et surface'!L8</f>
        <v>226.80269809792475</v>
      </c>
      <c r="K45" s="20">
        <f>K8/'[1]pop et surface'!M8</f>
        <v>260.28795352406007</v>
      </c>
      <c r="L45" s="20">
        <f>L8/'[1]pop et surface'!N8</f>
        <v>294.2401459104542</v>
      </c>
      <c r="M45" s="20">
        <f>M8/'[1]pop et surface'!O8</f>
        <v>312.11289717375013</v>
      </c>
      <c r="N45" s="20">
        <f>N8/'[1]pop et surface'!P8</f>
        <v>316.34246515794189</v>
      </c>
      <c r="O45" s="20">
        <f>O8/'[1]pop et surface'!Q8</f>
        <v>307.54034722222224</v>
      </c>
      <c r="P45" s="20">
        <f>P8/'[1]pop et surface'!R8</f>
        <v>315.72844650621903</v>
      </c>
      <c r="Q45" s="20">
        <f>Q8/'[1]pop et surface'!S8</f>
        <v>302.97337104520471</v>
      </c>
      <c r="R45" s="20">
        <f>R8/'[1]pop et surface'!T8</f>
        <v>311.34743040529042</v>
      </c>
      <c r="S45" s="20">
        <f>S8/'[1]pop et surface'!U8</f>
        <v>303.32959605392335</v>
      </c>
      <c r="T45" s="20">
        <f>T8/'[1]pop et surface'!V8</f>
        <v>300.07000421980496</v>
      </c>
      <c r="U45" s="20">
        <f>U8/'[1]pop et surface'!W8</f>
        <v>314.76119574557021</v>
      </c>
      <c r="V45" s="20">
        <f>V8/'[1]pop et surface'!X8</f>
        <v>331.77264996168225</v>
      </c>
      <c r="W45" s="1" t="s">
        <v>53</v>
      </c>
    </row>
    <row r="46" spans="1:24" hidden="1" x14ac:dyDescent="0.3">
      <c r="A46" s="15" t="s">
        <v>27</v>
      </c>
      <c r="B46" s="15">
        <f>B9/'[1]pop et surface'!D9</f>
        <v>186.24156199265147</v>
      </c>
      <c r="C46" s="15">
        <f>C9/'[1]pop et surface'!E9</f>
        <v>180.97161456682096</v>
      </c>
      <c r="D46" s="15">
        <f>D9/'[1]pop et surface'!F9</f>
        <v>203.18612153670983</v>
      </c>
      <c r="E46" s="15">
        <f>E9/'[1]pop et surface'!G9</f>
        <v>177.5672379350226</v>
      </c>
      <c r="F46" s="15">
        <f>F9/'[1]pop et surface'!H9</f>
        <v>191.62346235252207</v>
      </c>
      <c r="G46" s="15">
        <f>G9/'[1]pop et surface'!I9</f>
        <v>189.38116146135366</v>
      </c>
      <c r="H46" s="15">
        <f>H9/'[1]pop et surface'!J9</f>
        <v>190.72322414427677</v>
      </c>
      <c r="I46" s="15">
        <f>I9/'[1]pop et surface'!K9</f>
        <v>193.95281065980666</v>
      </c>
      <c r="J46" s="15">
        <f>J9/'[1]pop et surface'!L9</f>
        <v>210.5824147399419</v>
      </c>
      <c r="K46" s="15">
        <f>K9/'[1]pop et surface'!M9</f>
        <v>221.88724487827463</v>
      </c>
      <c r="L46" s="15">
        <f>L9/'[1]pop et surface'!N9</f>
        <v>223.40512454981993</v>
      </c>
      <c r="M46" s="15">
        <f>M9/'[1]pop et surface'!O9</f>
        <v>225.04870057752109</v>
      </c>
      <c r="N46" s="15">
        <f>N9/'[1]pop et surface'!P9</f>
        <v>227.44464822830312</v>
      </c>
      <c r="O46" s="15">
        <f>O9/'[1]pop et surface'!Q9</f>
        <v>229.9355595142878</v>
      </c>
      <c r="P46" s="15">
        <f>P9/'[1]pop et surface'!R9</f>
        <v>243.8989212953806</v>
      </c>
      <c r="Q46" s="15">
        <f>Q9/'[1]pop et surface'!S9</f>
        <v>243.09970006816633</v>
      </c>
      <c r="R46" s="15">
        <f>R9/'[1]pop et surface'!T9</f>
        <v>238.70167440365663</v>
      </c>
      <c r="S46" s="15">
        <f>S9/'[1]pop et surface'!U9</f>
        <v>241.32579900158115</v>
      </c>
      <c r="T46" s="15">
        <f>T9/'[1]pop et surface'!V9</f>
        <v>236.59408935861862</v>
      </c>
      <c r="U46" s="15">
        <f>U9/'[1]pop et surface'!W9</f>
        <v>255.85695279046215</v>
      </c>
      <c r="V46" s="15">
        <f>V9/'[1]pop et surface'!X9</f>
        <v>254.5140670919138</v>
      </c>
    </row>
    <row r="47" spans="1:24" hidden="1" x14ac:dyDescent="0.3">
      <c r="A47" s="17" t="s">
        <v>28</v>
      </c>
      <c r="B47" s="17">
        <f>B10/'[1]pop et surface'!D10</f>
        <v>151.21693121693121</v>
      </c>
      <c r="C47" s="17">
        <f>C10/'[1]pop et surface'!E10</f>
        <v>159.07665333135773</v>
      </c>
      <c r="D47" s="17">
        <f>D10/'[1]pop et surface'!F10</f>
        <v>165.26376146788991</v>
      </c>
      <c r="E47" s="17">
        <f>E10/'[1]pop et surface'!G10</f>
        <v>170.13940511427046</v>
      </c>
      <c r="F47" s="17">
        <f>F10/'[1]pop et surface'!H10</f>
        <v>172.22675250357653</v>
      </c>
      <c r="G47" s="17">
        <f>G10/'[1]pop et surface'!I10</f>
        <v>173.86973591960739</v>
      </c>
      <c r="H47" s="17">
        <f>H10/'[1]pop et surface'!J10</f>
        <v>176.21951478636802</v>
      </c>
      <c r="I47" s="17">
        <f>I10/'[1]pop et surface'!K10</f>
        <v>180.68412680505415</v>
      </c>
      <c r="J47" s="17">
        <f>J10/'[1]pop et surface'!L10</f>
        <v>196.85061268759131</v>
      </c>
      <c r="K47" s="17">
        <f>K10/'[1]pop et surface'!M10</f>
        <v>210.13321262847478</v>
      </c>
      <c r="L47" s="17">
        <f>L10/'[1]pop et surface'!N10</f>
        <v>199.38127400248044</v>
      </c>
      <c r="M47" s="17">
        <f>M10/'[1]pop et surface'!O10</f>
        <v>224.58925371872886</v>
      </c>
      <c r="N47" s="17">
        <f>N10/'[1]pop et surface'!P10</f>
        <v>229.65770263467024</v>
      </c>
      <c r="O47" s="17">
        <f>O10/'[1]pop et surface'!Q10</f>
        <v>229.80290866783014</v>
      </c>
      <c r="P47" s="17">
        <f>P10/'[1]pop et surface'!R10</f>
        <v>242.06847748156085</v>
      </c>
      <c r="Q47" s="17">
        <f>Q10/'[1]pop et surface'!S10</f>
        <v>246.01572125548867</v>
      </c>
      <c r="R47" s="17">
        <f>R10/'[1]pop et surface'!T10</f>
        <v>228.93673758294793</v>
      </c>
      <c r="S47" s="17">
        <f>S10/'[1]pop et surface'!U10</f>
        <v>237.09163039113326</v>
      </c>
      <c r="T47" s="17">
        <f>T10/'[1]pop et surface'!V10</f>
        <v>246.4396453198066</v>
      </c>
      <c r="U47" s="17">
        <f>U10/'[1]pop et surface'!W10</f>
        <v>249.24887331771805</v>
      </c>
      <c r="V47" s="17">
        <f>V10/'[1]pop et surface'!X10</f>
        <v>264.51219143276825</v>
      </c>
    </row>
    <row r="48" spans="1:24" hidden="1" x14ac:dyDescent="0.3">
      <c r="A48" s="18" t="s">
        <v>29</v>
      </c>
      <c r="B48" s="18">
        <f>B11/'[1]pop et surface'!D11</f>
        <v>143.51779447947618</v>
      </c>
      <c r="C48" s="18">
        <f>C11/'[1]pop et surface'!E11</f>
        <v>168.99653221872074</v>
      </c>
      <c r="D48" s="18">
        <f>D11/'[1]pop et surface'!F11</f>
        <v>197.11852757188666</v>
      </c>
      <c r="E48" s="18">
        <f>E11/'[1]pop et surface'!G11</f>
        <v>180.02929408586243</v>
      </c>
      <c r="F48" s="18">
        <f>F11/'[1]pop et surface'!H11</f>
        <v>206.56595838010088</v>
      </c>
      <c r="G48" s="18">
        <f>G11/'[1]pop et surface'!I11</f>
        <v>218.88980381108493</v>
      </c>
      <c r="H48" s="18">
        <f>H11/'[1]pop et surface'!J11</f>
        <v>218.26522289639956</v>
      </c>
      <c r="I48" s="18">
        <f>I11/'[1]pop et surface'!K11</f>
        <v>223.68972980376529</v>
      </c>
      <c r="J48" s="18">
        <f>J11/'[1]pop et surface'!L11</f>
        <v>223.88592407368145</v>
      </c>
      <c r="K48" s="18">
        <f>K11/'[1]pop et surface'!M11</f>
        <v>220.0133573392375</v>
      </c>
      <c r="L48" s="18">
        <f>L11/'[1]pop et surface'!N11</f>
        <v>228.77251423434222</v>
      </c>
      <c r="M48" s="18">
        <f>M11/'[1]pop et surface'!O11</f>
        <v>249.17532392894461</v>
      </c>
      <c r="N48" s="18">
        <f>N11/'[1]pop et surface'!P11</f>
        <v>257.54979203667256</v>
      </c>
      <c r="O48" s="18">
        <f>O11/'[1]pop et surface'!Q11</f>
        <v>254.25117398588858</v>
      </c>
      <c r="P48" s="18">
        <f>P11/'[1]pop et surface'!R11</f>
        <v>251.91152780537988</v>
      </c>
      <c r="Q48" s="18">
        <f>Q11/'[1]pop et surface'!S11</f>
        <v>275.72629980056581</v>
      </c>
      <c r="R48" s="18">
        <f>R11/'[1]pop et surface'!T11</f>
        <v>252.89486111913817</v>
      </c>
      <c r="S48" s="18">
        <f>S11/'[1]pop et surface'!U11</f>
        <v>263.13714880979791</v>
      </c>
      <c r="T48" s="18">
        <f>T11/'[1]pop et surface'!V11</f>
        <v>253.65231593481832</v>
      </c>
      <c r="U48" s="18">
        <f>U11/'[1]pop et surface'!W11</f>
        <v>254.06981334583026</v>
      </c>
      <c r="V48" s="18">
        <f>V11/'[1]pop et surface'!X11</f>
        <v>254.06981334583026</v>
      </c>
    </row>
    <row r="49" spans="1:23" hidden="1" x14ac:dyDescent="0.3">
      <c r="A49" s="17" t="s">
        <v>30</v>
      </c>
      <c r="B49" s="17">
        <f>B12/'[1]pop et surface'!D12</f>
        <v>142.30001785146601</v>
      </c>
      <c r="C49" s="17">
        <f>C12/'[1]pop et surface'!E12</f>
        <v>147.48617960499411</v>
      </c>
      <c r="D49" s="17">
        <f>D12/'[1]pop et surface'!F12</f>
        <v>150.06049406266393</v>
      </c>
      <c r="E49" s="17">
        <f>E12/'[1]pop et surface'!G12</f>
        <v>159.32295857988166</v>
      </c>
      <c r="F49" s="17">
        <f>F12/'[1]pop et surface'!H12</f>
        <v>161.31166306042203</v>
      </c>
      <c r="G49" s="17">
        <f>G12/'[1]pop et surface'!I12</f>
        <v>163.92748599761271</v>
      </c>
      <c r="H49" s="17">
        <f>H12/'[1]pop et surface'!J12</f>
        <v>164.91954866482814</v>
      </c>
      <c r="I49" s="17">
        <f>I12/'[1]pop et surface'!K12</f>
        <v>168.42863794727961</v>
      </c>
      <c r="J49" s="17">
        <f>J12/'[1]pop et surface'!L12</f>
        <v>191.389914562775</v>
      </c>
      <c r="K49" s="17">
        <f>K12/'[1]pop et surface'!M12</f>
        <v>178.33419484013601</v>
      </c>
      <c r="L49" s="17">
        <f>L12/'[1]pop et surface'!N12</f>
        <v>188.22026636615101</v>
      </c>
      <c r="M49" s="17">
        <f>M12/'[1]pop et surface'!O12</f>
        <v>206.48988828398532</v>
      </c>
      <c r="N49" s="17">
        <f>N12/'[1]pop et surface'!P12</f>
        <v>209.18761132233215</v>
      </c>
      <c r="O49" s="17">
        <f>O12/'[1]pop et surface'!Q12</f>
        <v>209.31061036195885</v>
      </c>
      <c r="P49" s="17">
        <f>P12/'[1]pop et surface'!R12</f>
        <v>219.30709368801772</v>
      </c>
      <c r="Q49" s="17">
        <f>Q12/'[1]pop et surface'!S12</f>
        <v>223.68107369110197</v>
      </c>
      <c r="R49" s="17">
        <f>R12/'[1]pop et surface'!T12</f>
        <v>209.34877971686367</v>
      </c>
      <c r="S49" s="17">
        <f>S12/'[1]pop et surface'!U12</f>
        <v>215.74407758489414</v>
      </c>
      <c r="T49" s="17">
        <f>T12/'[1]pop et surface'!V12</f>
        <v>226.41158321954182</v>
      </c>
      <c r="U49" s="17">
        <f>U12/'[1]pop et surface'!W12</f>
        <v>228.03921425057709</v>
      </c>
      <c r="V49" s="17">
        <f>V12/'[1]pop et surface'!X12</f>
        <v>242.00371116660992</v>
      </c>
    </row>
    <row r="50" spans="1:23" hidden="1" x14ac:dyDescent="0.3">
      <c r="A50" s="17" t="s">
        <v>31</v>
      </c>
      <c r="B50" s="17">
        <f>B13/'[1]pop et surface'!D13</f>
        <v>146.31736838956687</v>
      </c>
      <c r="C50" s="17">
        <f>C13/'[1]pop et surface'!E13</f>
        <v>154.23628458962457</v>
      </c>
      <c r="D50" s="17">
        <f>D13/'[1]pop et surface'!F13</f>
        <v>152.7481087948259</v>
      </c>
      <c r="E50" s="17">
        <f>E13/'[1]pop et surface'!G13</f>
        <v>159.74362677049828</v>
      </c>
      <c r="F50" s="17">
        <f>F13/'[1]pop et surface'!H13</f>
        <v>160.58495346147492</v>
      </c>
      <c r="G50" s="17">
        <f>G13/'[1]pop et surface'!I13</f>
        <v>161.97689175341134</v>
      </c>
      <c r="H50" s="17">
        <f>H13/'[1]pop et surface'!J13</f>
        <v>162.63459305993692</v>
      </c>
      <c r="I50" s="17">
        <f>I13/'[1]pop et surface'!K13</f>
        <v>166.79612487100104</v>
      </c>
      <c r="J50" s="17">
        <f>J13/'[1]pop et surface'!L13</f>
        <v>181.19884262063397</v>
      </c>
      <c r="K50" s="17">
        <f>K13/'[1]pop et surface'!M13</f>
        <v>193.07420956517447</v>
      </c>
      <c r="L50" s="17">
        <f>L13/'[1]pop et surface'!N13</f>
        <v>188.83681477179226</v>
      </c>
      <c r="M50" s="17">
        <f>M13/'[1]pop et surface'!O13</f>
        <v>204.07513008323426</v>
      </c>
      <c r="N50" s="17">
        <f>N13/'[1]pop et surface'!P13</f>
        <v>207.31810292255008</v>
      </c>
      <c r="O50" s="17">
        <f>O13/'[1]pop et surface'!Q13</f>
        <v>207.42697375145181</v>
      </c>
      <c r="P50" s="17">
        <f>P13/'[1]pop et surface'!R13</f>
        <v>219.19061835659485</v>
      </c>
      <c r="Q50" s="17">
        <f>Q13/'[1]pop et surface'!S13</f>
        <v>226.06932296728215</v>
      </c>
      <c r="R50" s="17">
        <f>R13/'[1]pop et surface'!T13</f>
        <v>211.06425645264994</v>
      </c>
      <c r="S50" s="17">
        <f>S13/'[1]pop et surface'!U13</f>
        <v>216.75749067758071</v>
      </c>
      <c r="T50" s="17">
        <f>T13/'[1]pop et surface'!V13</f>
        <v>228.63045903729679</v>
      </c>
      <c r="U50" s="17">
        <f>U13/'[1]pop et surface'!W13</f>
        <v>231.73186165592281</v>
      </c>
      <c r="V50" s="17">
        <f>V13/'[1]pop et surface'!X13</f>
        <v>245.92248571297949</v>
      </c>
    </row>
    <row r="51" spans="1:23" hidden="1" x14ac:dyDescent="0.3">
      <c r="A51" s="17" t="s">
        <v>32</v>
      </c>
      <c r="B51" s="17">
        <f>B14/'[1]pop et surface'!D14</f>
        <v>142.43402266213067</v>
      </c>
      <c r="C51" s="17">
        <f>C14/'[1]pop et surface'!E14</f>
        <v>152.00821770350632</v>
      </c>
      <c r="D51" s="17">
        <f>D14/'[1]pop et surface'!F14</f>
        <v>148.92340594465148</v>
      </c>
      <c r="E51" s="17">
        <f>E14/'[1]pop et surface'!G14</f>
        <v>158.44424350483953</v>
      </c>
      <c r="F51" s="17">
        <f>F14/'[1]pop et surface'!H14</f>
        <v>160.42506015498827</v>
      </c>
      <c r="G51" s="17">
        <f>G14/'[1]pop et surface'!I14</f>
        <v>161.68537718051746</v>
      </c>
      <c r="H51" s="17">
        <f>H14/'[1]pop et surface'!J14</f>
        <v>162.47175622057031</v>
      </c>
      <c r="I51" s="17">
        <f>I14/'[1]pop et surface'!K14</f>
        <v>165.70153974456173</v>
      </c>
      <c r="J51" s="17">
        <f>J14/'[1]pop et surface'!L14</f>
        <v>178.91789557841258</v>
      </c>
      <c r="K51" s="17">
        <f>K14/'[1]pop et surface'!M14</f>
        <v>180.81855046711652</v>
      </c>
      <c r="L51" s="17">
        <f>L14/'[1]pop et surface'!N14</f>
        <v>180.82112053081698</v>
      </c>
      <c r="M51" s="17">
        <f>M14/'[1]pop et surface'!O14</f>
        <v>191.73515715296924</v>
      </c>
      <c r="N51" s="17">
        <f>N14/'[1]pop et surface'!P14</f>
        <v>204.76828325637294</v>
      </c>
      <c r="O51" s="17">
        <f>O14/'[1]pop et surface'!Q14</f>
        <v>212.73093914790323</v>
      </c>
      <c r="P51" s="17">
        <f>P14/'[1]pop et surface'!R14</f>
        <v>215.81415526059678</v>
      </c>
      <c r="Q51" s="17">
        <f>Q14/'[1]pop et surface'!S14</f>
        <v>222.18966355855903</v>
      </c>
      <c r="R51" s="17">
        <f>R14/'[1]pop et surface'!T14</f>
        <v>208.21587547033658</v>
      </c>
      <c r="S51" s="17">
        <f>S14/'[1]pop et surface'!U14</f>
        <v>214.94121401161479</v>
      </c>
      <c r="T51" s="17">
        <f>T14/'[1]pop et surface'!V14</f>
        <v>225.19493054634157</v>
      </c>
      <c r="U51" s="17">
        <f>U14/'[1]pop et surface'!W14</f>
        <v>227.04770130055448</v>
      </c>
      <c r="V51" s="17">
        <f>V14/'[1]pop et surface'!X14</f>
        <v>240.9515553652968</v>
      </c>
      <c r="W51" s="1" t="s">
        <v>54</v>
      </c>
    </row>
    <row r="52" spans="1:23" hidden="1" x14ac:dyDescent="0.3">
      <c r="A52" s="15" t="s">
        <v>33</v>
      </c>
      <c r="B52" s="15">
        <f>B15/'[1]pop et surface'!D15</f>
        <v>215.61051497118223</v>
      </c>
      <c r="C52" s="15">
        <f>C15/'[1]pop et surface'!E15</f>
        <v>203.62971194838113</v>
      </c>
      <c r="D52" s="15">
        <f>D15/'[1]pop et surface'!F15</f>
        <v>231.7164261794656</v>
      </c>
      <c r="E52" s="15">
        <f>E15/'[1]pop et surface'!G15</f>
        <v>209.37396085336016</v>
      </c>
      <c r="F52" s="15">
        <f>F15/'[1]pop et surface'!H15</f>
        <v>219.09635626341355</v>
      </c>
      <c r="G52" s="15">
        <f>G15/'[1]pop et surface'!I15</f>
        <v>216.63948890924118</v>
      </c>
      <c r="H52" s="15">
        <f>H15/'[1]pop et surface'!J15</f>
        <v>218.68610589145572</v>
      </c>
      <c r="I52" s="15">
        <f>I15/'[1]pop et surface'!K15</f>
        <v>223.89958872943646</v>
      </c>
      <c r="J52" s="15">
        <f>J15/'[1]pop et surface'!L15</f>
        <v>238.92442647027522</v>
      </c>
      <c r="K52" s="15">
        <f>K15/'[1]pop et surface'!M15</f>
        <v>246.06030058423997</v>
      </c>
      <c r="L52" s="15">
        <f>L15/'[1]pop et surface'!N15</f>
        <v>259.2751757859856</v>
      </c>
      <c r="M52" s="15">
        <f>M15/'[1]pop et surface'!O15</f>
        <v>266.12604958612064</v>
      </c>
      <c r="N52" s="15">
        <f>N15/'[1]pop et surface'!P15</f>
        <v>273.4506143479984</v>
      </c>
      <c r="O52" s="15">
        <f>O15/'[1]pop et surface'!Q15</f>
        <v>278.69480107782533</v>
      </c>
      <c r="P52" s="15">
        <f>P15/'[1]pop et surface'!R15</f>
        <v>277.66604157207996</v>
      </c>
      <c r="Q52" s="15">
        <f>Q15/'[1]pop et surface'!S15</f>
        <v>294.47910681381387</v>
      </c>
      <c r="R52" s="15">
        <f>R15/'[1]pop et surface'!T15</f>
        <v>275.11298548058079</v>
      </c>
      <c r="S52" s="15">
        <f>S15/'[1]pop et surface'!U15</f>
        <v>294.92583663238304</v>
      </c>
      <c r="T52" s="15">
        <f>T15/'[1]pop et surface'!V15</f>
        <v>303.19734329079267</v>
      </c>
      <c r="U52" s="15">
        <f>U15/'[1]pop et surface'!W15</f>
        <v>313.00952069273927</v>
      </c>
      <c r="V52" s="15">
        <f>V15/'[1]pop et surface'!X15</f>
        <v>308.67300796812748</v>
      </c>
    </row>
    <row r="53" spans="1:23" hidden="1" x14ac:dyDescent="0.3">
      <c r="A53" s="20" t="s">
        <v>34</v>
      </c>
      <c r="B53" s="20">
        <f>B16/'[1]pop et surface'!D16</f>
        <v>270.19367032967034</v>
      </c>
      <c r="C53" s="20">
        <f>C16/'[1]pop et surface'!E16</f>
        <v>271.7747724317295</v>
      </c>
      <c r="D53" s="20">
        <f>D16/'[1]pop et surface'!F16</f>
        <v>282.05923070247752</v>
      </c>
      <c r="E53" s="20">
        <f>E16/'[1]pop et surface'!G16</f>
        <v>291.23848414138797</v>
      </c>
      <c r="F53" s="20">
        <f>F16/'[1]pop et surface'!H16</f>
        <v>255.47287345587301</v>
      </c>
      <c r="G53" s="20">
        <f>G16/'[1]pop et surface'!I16</f>
        <v>312.65675846121508</v>
      </c>
      <c r="H53" s="20">
        <f>H16/'[1]pop et surface'!J16</f>
        <v>319.90775396627629</v>
      </c>
      <c r="I53" s="20">
        <f>I16/'[1]pop et surface'!K16</f>
        <v>344.29907444907678</v>
      </c>
      <c r="J53" s="20">
        <f>J16/'[1]pop et surface'!L16</f>
        <v>342.54928240564965</v>
      </c>
      <c r="K53" s="20">
        <f>K16/'[1]pop et surface'!M16</f>
        <v>381.16608450910155</v>
      </c>
      <c r="L53" s="20">
        <f>L16/'[1]pop et surface'!N16</f>
        <v>402.19237414314148</v>
      </c>
      <c r="M53" s="20">
        <f>M16/'[1]pop et surface'!O16</f>
        <v>428.63183335171095</v>
      </c>
      <c r="N53" s="20">
        <f>N16/'[1]pop et surface'!P16</f>
        <v>438.74979050533756</v>
      </c>
      <c r="O53" s="20">
        <f>O16/'[1]pop et surface'!Q16</f>
        <v>435.41189082394266</v>
      </c>
      <c r="P53" s="20">
        <f>P16/'[1]pop et surface'!R16</f>
        <v>455.38561674330339</v>
      </c>
      <c r="Q53" s="20">
        <f>Q16/'[1]pop et surface'!S16</f>
        <v>460.20566734279919</v>
      </c>
      <c r="R53" s="20">
        <f>R16/'[1]pop et surface'!T16</f>
        <v>436.7532010210121</v>
      </c>
      <c r="S53" s="20">
        <f>S16/'[1]pop et surface'!U16</f>
        <v>438.59266416578646</v>
      </c>
      <c r="T53" s="20">
        <f>T16/'[1]pop et surface'!V16</f>
        <v>496.89176637451362</v>
      </c>
      <c r="U53" s="20">
        <f>U16/'[1]pop et surface'!W16</f>
        <v>493.09400715233738</v>
      </c>
      <c r="V53" s="20">
        <f>V16/'[1]pop et surface'!X16</f>
        <v>507.88682716413513</v>
      </c>
    </row>
    <row r="54" spans="1:23" hidden="1" x14ac:dyDescent="0.3">
      <c r="A54" s="20" t="s">
        <v>35</v>
      </c>
      <c r="B54" s="20">
        <f>B17/'[1]pop et surface'!D17</f>
        <v>219.33323123190021</v>
      </c>
      <c r="C54" s="20">
        <f>C17/'[1]pop et surface'!E17</f>
        <v>214.71591947809196</v>
      </c>
      <c r="D54" s="20">
        <f>D17/'[1]pop et surface'!F17</f>
        <v>225.2249553300137</v>
      </c>
      <c r="E54" s="20">
        <f>E17/'[1]pop et surface'!G17</f>
        <v>198.83939297848244</v>
      </c>
      <c r="F54" s="20">
        <f>F17/'[1]pop et surface'!H17</f>
        <v>153.57242777767851</v>
      </c>
      <c r="G54" s="20">
        <f>G17/'[1]pop et surface'!I17</f>
        <v>219.55163754592795</v>
      </c>
      <c r="H54" s="20">
        <f>H17/'[1]pop et surface'!J17</f>
        <v>185.01601047923543</v>
      </c>
      <c r="I54" s="20">
        <f>I17/'[1]pop et surface'!K17</f>
        <v>227.22405411118157</v>
      </c>
      <c r="J54" s="20">
        <f>J17/'[1]pop et surface'!L17</f>
        <v>230.70641414807972</v>
      </c>
      <c r="K54" s="20">
        <f>K17/'[1]pop et surface'!M17</f>
        <v>253.94332144903547</v>
      </c>
      <c r="L54" s="20">
        <f>L17/'[1]pop et surface'!N17</f>
        <v>265.46235136637262</v>
      </c>
      <c r="M54" s="20">
        <f>M17/'[1]pop et surface'!O17</f>
        <v>267.90843652124636</v>
      </c>
      <c r="N54" s="20">
        <f>N17/'[1]pop et surface'!P17</f>
        <v>274.70363362815721</v>
      </c>
      <c r="O54" s="20">
        <f>O17/'[1]pop et surface'!Q17</f>
        <v>274.11768297336488</v>
      </c>
      <c r="P54" s="20">
        <f>P17/'[1]pop et surface'!R17</f>
        <v>279.95623350177237</v>
      </c>
      <c r="Q54" s="20">
        <f>Q17/'[1]pop et surface'!S17</f>
        <v>272.37081643390809</v>
      </c>
      <c r="R54" s="20">
        <f>R17/'[1]pop et surface'!T17</f>
        <v>281.29182580257122</v>
      </c>
      <c r="S54" s="20">
        <f>S17/'[1]pop et surface'!U17</f>
        <v>281.65331372975567</v>
      </c>
      <c r="T54" s="20">
        <f>T17/'[1]pop et surface'!V17</f>
        <v>302.35521366877765</v>
      </c>
      <c r="U54" s="20">
        <f>U17/'[1]pop et surface'!W17</f>
        <v>308.63535385809161</v>
      </c>
      <c r="V54" s="20">
        <f>V17/'[1]pop et surface'!X17</f>
        <v>321.90597081802349</v>
      </c>
    </row>
    <row r="55" spans="1:23" hidden="1" x14ac:dyDescent="0.3">
      <c r="A55" s="16" t="s">
        <v>36</v>
      </c>
      <c r="B55" s="16">
        <f>B18/'[1]pop et surface'!D18</f>
        <v>151.77594994129575</v>
      </c>
      <c r="C55" s="16">
        <f>C18/'[1]pop et surface'!E18</f>
        <v>147.42522503413625</v>
      </c>
      <c r="D55" s="16">
        <f>D18/'[1]pop et surface'!F18</f>
        <v>147.76781768323528</v>
      </c>
      <c r="E55" s="16">
        <f>E18/'[1]pop et surface'!G18</f>
        <v>154.31606113956465</v>
      </c>
      <c r="F55" s="16">
        <f>F18/'[1]pop et surface'!H18</f>
        <v>155.37564841877978</v>
      </c>
      <c r="G55" s="16">
        <f>G18/'[1]pop et surface'!I18</f>
        <v>157.96642590367739</v>
      </c>
      <c r="H55" s="16">
        <f>H18/'[1]pop et surface'!J18</f>
        <v>161.58640462909869</v>
      </c>
      <c r="I55" s="16">
        <f>I18/'[1]pop et surface'!K18</f>
        <v>165.53495138098685</v>
      </c>
      <c r="J55" s="16">
        <f>J18/'[1]pop et surface'!L18</f>
        <v>168.29508048821353</v>
      </c>
      <c r="K55" s="16">
        <f>K18/'[1]pop et surface'!M18</f>
        <v>170.46188432454528</v>
      </c>
      <c r="L55" s="16">
        <f>L18/'[1]pop et surface'!N18</f>
        <v>179.54978017836956</v>
      </c>
      <c r="M55" s="16">
        <f>M18/'[1]pop et surface'!O18</f>
        <v>182.92116739349211</v>
      </c>
      <c r="N55" s="16">
        <f>N18/'[1]pop et surface'!P18</f>
        <v>187.23339787147455</v>
      </c>
      <c r="O55" s="16">
        <f>O18/'[1]pop et surface'!Q18</f>
        <v>192.3972123523622</v>
      </c>
      <c r="P55" s="16">
        <f>P18/'[1]pop et surface'!R18</f>
        <v>193.70077247876597</v>
      </c>
      <c r="Q55" s="16">
        <f>Q18/'[1]pop et surface'!S18</f>
        <v>197.667652812033</v>
      </c>
      <c r="R55" s="16">
        <f>R18/'[1]pop et surface'!T18</f>
        <v>200.71070154968095</v>
      </c>
      <c r="S55" s="16">
        <f>S18/'[1]pop et surface'!U18</f>
        <v>201.8834922432068</v>
      </c>
      <c r="T55" s="16">
        <f>T18/'[1]pop et surface'!V18</f>
        <v>202.97826911169324</v>
      </c>
      <c r="U55" s="16">
        <f>U18/'[1]pop et surface'!W18</f>
        <v>201.07715856276687</v>
      </c>
      <c r="V55" s="16">
        <f>V18/'[1]pop et surface'!X18</f>
        <v>205.90301035694907</v>
      </c>
    </row>
    <row r="56" spans="1:23" hidden="1" x14ac:dyDescent="0.3">
      <c r="A56" s="16" t="s">
        <v>37</v>
      </c>
      <c r="B56" s="16">
        <f>B19/'[1]pop et surface'!D19</f>
        <v>142.55846016550382</v>
      </c>
      <c r="C56" s="16">
        <f>C19/'[1]pop et surface'!E19</f>
        <v>140.6845642915643</v>
      </c>
      <c r="D56" s="16">
        <f>D19/'[1]pop et surface'!F19</f>
        <v>141.13521154004445</v>
      </c>
      <c r="E56" s="16">
        <f>E19/'[1]pop et surface'!G19</f>
        <v>147.0063025417455</v>
      </c>
      <c r="F56" s="16">
        <f>F19/'[1]pop et surface'!H19</f>
        <v>151.55458097771864</v>
      </c>
      <c r="G56" s="16">
        <f>G19/'[1]pop et surface'!I19</f>
        <v>154.92485386178018</v>
      </c>
      <c r="H56" s="16">
        <f>H19/'[1]pop et surface'!J19</f>
        <v>158.71242686666113</v>
      </c>
      <c r="I56" s="16">
        <f>I19/'[1]pop et surface'!K19</f>
        <v>163.65358768517751</v>
      </c>
      <c r="J56" s="16">
        <f>J19/'[1]pop et surface'!L19</f>
        <v>166.27988087386646</v>
      </c>
      <c r="K56" s="16">
        <f>K19/'[1]pop et surface'!M19</f>
        <v>170.01512680935298</v>
      </c>
      <c r="L56" s="16">
        <f>L19/'[1]pop et surface'!N19</f>
        <v>181.69857836481091</v>
      </c>
      <c r="M56" s="16">
        <f>M19/'[1]pop et surface'!O19</f>
        <v>185.89509012138799</v>
      </c>
      <c r="N56" s="16">
        <f>N19/'[1]pop et surface'!P19</f>
        <v>200.57171951819078</v>
      </c>
      <c r="O56" s="16">
        <f>O19/'[1]pop et surface'!Q19</f>
        <v>205.94849513372046</v>
      </c>
      <c r="P56" s="16">
        <f>P19/'[1]pop et surface'!R19</f>
        <v>207.51168772086601</v>
      </c>
      <c r="Q56" s="16">
        <f>Q19/'[1]pop et surface'!S19</f>
        <v>210.33806762896546</v>
      </c>
      <c r="R56" s="16">
        <f>R19/'[1]pop et surface'!T19</f>
        <v>212.16654445865984</v>
      </c>
      <c r="S56" s="16">
        <f>S19/'[1]pop et surface'!U19</f>
        <v>215.52925825921218</v>
      </c>
      <c r="T56" s="16">
        <f>T19/'[1]pop et surface'!V19</f>
        <v>217.7449514448129</v>
      </c>
      <c r="U56" s="16">
        <f>U19/'[1]pop et surface'!W19</f>
        <v>218.70326751516595</v>
      </c>
      <c r="V56" s="16">
        <f>V19/'[1]pop et surface'!X19</f>
        <v>223.71437016771736</v>
      </c>
    </row>
    <row r="57" spans="1:23" hidden="1" x14ac:dyDescent="0.3">
      <c r="A57" s="19" t="s">
        <v>38</v>
      </c>
      <c r="B57" s="19">
        <f>B20/'[1]pop et surface'!D20</f>
        <v>141.16612362437374</v>
      </c>
      <c r="C57" s="19">
        <f>C20/'[1]pop et surface'!E20</f>
        <v>159.36652196929592</v>
      </c>
      <c r="D57" s="19">
        <f>D20/'[1]pop et surface'!F20</f>
        <v>156.43401440885657</v>
      </c>
      <c r="E57" s="19">
        <f>E20/'[1]pop et surface'!G20</f>
        <v>164.15970070017767</v>
      </c>
      <c r="F57" s="19">
        <f>F20/'[1]pop et surface'!H20</f>
        <v>166.34708333333333</v>
      </c>
      <c r="G57" s="19">
        <f>G20/'[1]pop et surface'!I20</f>
        <v>175.93480285625583</v>
      </c>
      <c r="H57" s="19">
        <f>H20/'[1]pop et surface'!J20</f>
        <v>154.64853311950628</v>
      </c>
      <c r="I57" s="19">
        <f>I20/'[1]pop et surface'!K20</f>
        <v>184.97939816199192</v>
      </c>
      <c r="J57" s="19">
        <f>J20/'[1]pop et surface'!L20</f>
        <v>179.17352499556642</v>
      </c>
      <c r="K57" s="19">
        <f>K20/'[1]pop et surface'!M20</f>
        <v>193.86489042026594</v>
      </c>
      <c r="L57" s="19">
        <f>L20/'[1]pop et surface'!N20</f>
        <v>196.88160417188794</v>
      </c>
      <c r="M57" s="19">
        <f>M20/'[1]pop et surface'!O20</f>
        <v>199.03705563583816</v>
      </c>
      <c r="N57" s="19">
        <f>N20/'[1]pop et surface'!P20</f>
        <v>204.17069263663305</v>
      </c>
      <c r="O57" s="19">
        <f>O20/'[1]pop et surface'!Q20</f>
        <v>205.49412702232425</v>
      </c>
      <c r="P57" s="19">
        <f>P20/'[1]pop et surface'!R20</f>
        <v>209.22737346025667</v>
      </c>
      <c r="Q57" s="19">
        <f>Q20/'[1]pop et surface'!S20</f>
        <v>202.57180002173283</v>
      </c>
      <c r="R57" s="19">
        <f>R20/'[1]pop et surface'!T20</f>
        <v>204.63201339182638</v>
      </c>
      <c r="S57" s="19">
        <f>S20/'[1]pop et surface'!U20</f>
        <v>205.76574708789269</v>
      </c>
      <c r="T57" s="19">
        <f>T20/'[1]pop et surface'!V20</f>
        <v>220.22638064873857</v>
      </c>
      <c r="U57" s="19">
        <f>U20/'[1]pop et surface'!W20</f>
        <v>223.21780882606447</v>
      </c>
      <c r="V57" s="19">
        <f>V20/'[1]pop et surface'!X20</f>
        <v>233.99407429753489</v>
      </c>
      <c r="W57" s="1" t="s">
        <v>55</v>
      </c>
    </row>
    <row r="58" spans="1:23" hidden="1" x14ac:dyDescent="0.3">
      <c r="A58" s="19" t="s">
        <v>39</v>
      </c>
      <c r="B58" s="19">
        <f>B21/'[1]pop et surface'!D21</f>
        <v>126.31821191176081</v>
      </c>
      <c r="C58" s="19">
        <f>C21/'[1]pop et surface'!E21</f>
        <v>145.89788023317436</v>
      </c>
      <c r="D58" s="19">
        <f>D21/'[1]pop et surface'!F21</f>
        <v>143.16049573419531</v>
      </c>
      <c r="E58" s="19">
        <f>E21/'[1]pop et surface'!G21</f>
        <v>151.14605696202534</v>
      </c>
      <c r="F58" s="19">
        <f>F21/'[1]pop et surface'!H21</f>
        <v>152.24987288135591</v>
      </c>
      <c r="G58" s="19">
        <f>G21/'[1]pop et surface'!I21</f>
        <v>159.32160476215179</v>
      </c>
      <c r="H58" s="19">
        <f>H21/'[1]pop et surface'!J21</f>
        <v>142.21713332125947</v>
      </c>
      <c r="I58" s="19">
        <f>I21/'[1]pop et surface'!K21</f>
        <v>170.75260928716278</v>
      </c>
      <c r="J58" s="19">
        <f>J21/'[1]pop et surface'!L21</f>
        <v>166.58758860710904</v>
      </c>
      <c r="K58" s="19">
        <f>K21/'[1]pop et surface'!M21</f>
        <v>181.75053400516535</v>
      </c>
      <c r="L58" s="19">
        <f>L21/'[1]pop et surface'!N21</f>
        <v>184.32810525264131</v>
      </c>
      <c r="M58" s="19">
        <f>M21/'[1]pop et surface'!O21</f>
        <v>186.61509707660048</v>
      </c>
      <c r="N58" s="19">
        <f>N21/'[1]pop et surface'!P21</f>
        <v>192.61682133150509</v>
      </c>
      <c r="O58" s="19">
        <f>O21/'[1]pop et surface'!Q21</f>
        <v>195.29659955692966</v>
      </c>
      <c r="P58" s="19">
        <f>P21/'[1]pop et surface'!R21</f>
        <v>199.27766762928627</v>
      </c>
      <c r="Q58" s="19">
        <f>Q21/'[1]pop et surface'!S21</f>
        <v>196.18511754858432</v>
      </c>
      <c r="R58" s="19">
        <f>R21/'[1]pop et surface'!T21</f>
        <v>200.28971669071669</v>
      </c>
      <c r="S58" s="19">
        <f>S21/'[1]pop et surface'!U21</f>
        <v>198.27039498852335</v>
      </c>
      <c r="T58" s="19">
        <f>T21/'[1]pop et surface'!V21</f>
        <v>210.49949903843873</v>
      </c>
      <c r="U58" s="19">
        <f>U21/'[1]pop et surface'!W21</f>
        <v>219.46442256405373</v>
      </c>
      <c r="V58" s="19">
        <f>V21/'[1]pop et surface'!X21</f>
        <v>229.98580221925897</v>
      </c>
    </row>
    <row r="59" spans="1:23" hidden="1" x14ac:dyDescent="0.3">
      <c r="A59" s="6" t="s">
        <v>40</v>
      </c>
      <c r="B59" s="6">
        <f>B22/'[1]pop et surface'!D22</f>
        <v>215.09823918829414</v>
      </c>
      <c r="C59" s="6">
        <f>C22/'[1]pop et surface'!E22</f>
        <v>228.13695269651157</v>
      </c>
      <c r="D59" s="6">
        <f>D22/'[1]pop et surface'!F22</f>
        <v>237.17853369190291</v>
      </c>
      <c r="E59" s="6">
        <f>E22/'[1]pop et surface'!G22</f>
        <v>234.34678283266237</v>
      </c>
      <c r="F59" s="6">
        <f>F22/'[1]pop et surface'!H22</f>
        <v>229.45068559801493</v>
      </c>
      <c r="G59" s="6">
        <f>G22/'[1]pop et surface'!I22</f>
        <v>239.33791392677571</v>
      </c>
      <c r="H59" s="6">
        <f>H22/'[1]pop et surface'!J22</f>
        <v>254.84737791740702</v>
      </c>
      <c r="I59" s="6">
        <f>I22/'[1]pop et surface'!K22</f>
        <v>247.41667245342208</v>
      </c>
      <c r="J59" s="6">
        <f>J22/'[1]pop et surface'!L22</f>
        <v>258.87726907184515</v>
      </c>
      <c r="K59" s="6">
        <f>K22/'[1]pop et surface'!M22</f>
        <v>266.28898926625965</v>
      </c>
      <c r="L59" s="6">
        <f>L22/'[1]pop et surface'!N22</f>
        <v>277.50085778335068</v>
      </c>
      <c r="M59" s="6">
        <f>M22/'[1]pop et surface'!O22</f>
        <v>285.1405681882153</v>
      </c>
      <c r="N59" s="6">
        <f>N22/'[1]pop et surface'!P22</f>
        <v>291.23757704003322</v>
      </c>
      <c r="O59" s="6">
        <f>O22/'[1]pop et surface'!Q22</f>
        <v>295.59253680096475</v>
      </c>
      <c r="P59" s="6">
        <f>P22/'[1]pop et surface'!R22</f>
        <v>298.32397279209363</v>
      </c>
      <c r="Q59" s="6">
        <f>Q22/'[1]pop et surface'!S22</f>
        <v>301.52470500266867</v>
      </c>
      <c r="R59" s="6">
        <f>R22/'[1]pop et surface'!T22</f>
        <v>296.92825024234065</v>
      </c>
      <c r="S59" s="6">
        <f>S22/'[1]pop et surface'!U22</f>
        <v>299.01712197838384</v>
      </c>
      <c r="T59" s="6">
        <f>T22/'[1]pop et surface'!V22</f>
        <v>306.44726153391525</v>
      </c>
      <c r="U59" s="6">
        <f>U22/'[1]pop et surface'!W22</f>
        <v>309.64514997909782</v>
      </c>
      <c r="V59" s="6">
        <f>V22/'[1]pop et surface'!X22</f>
        <v>316.26808808413324</v>
      </c>
    </row>
    <row r="60" spans="1:23" hidden="1" x14ac:dyDescent="0.3">
      <c r="A60" s="6" t="s">
        <v>41</v>
      </c>
      <c r="B60" s="6">
        <f>B23/'[1]pop et surface'!D23</f>
        <v>164.48878238563589</v>
      </c>
      <c r="C60" s="6">
        <f>C23/'[1]pop et surface'!E23</f>
        <v>168.72567819691747</v>
      </c>
      <c r="D60" s="6">
        <f>D23/'[1]pop et surface'!F23</f>
        <v>176.6418461611928</v>
      </c>
      <c r="E60" s="6">
        <f>E23/'[1]pop et surface'!G23</f>
        <v>178.43165065007827</v>
      </c>
      <c r="F60" s="6">
        <f>F23/'[1]pop et surface'!H23</f>
        <v>173.88992962403606</v>
      </c>
      <c r="G60" s="6">
        <f>G23/'[1]pop et surface'!I23</f>
        <v>185.14253372310796</v>
      </c>
      <c r="H60" s="6">
        <f>H23/'[1]pop et surface'!J23</f>
        <v>179.00957236293627</v>
      </c>
      <c r="I60" s="6">
        <f>I23/'[1]pop et surface'!K23</f>
        <v>193.13408974436021</v>
      </c>
      <c r="J60" s="6">
        <f>J23/'[1]pop et surface'!L23</f>
        <v>200.29455491943577</v>
      </c>
      <c r="K60" s="6">
        <f>K23/'[1]pop et surface'!M23</f>
        <v>210.19127171040651</v>
      </c>
      <c r="L60" s="6">
        <f>L23/'[1]pop et surface'!N23</f>
        <v>217.10725439319106</v>
      </c>
      <c r="M60" s="6">
        <f>M23/'[1]pop et surface'!O23</f>
        <v>225.63498327179201</v>
      </c>
      <c r="N60" s="6">
        <f>N23/'[1]pop et surface'!P23</f>
        <v>231.1686266148011</v>
      </c>
      <c r="O60" s="6">
        <f>O23/'[1]pop et surface'!Q23</f>
        <v>232.9310198581689</v>
      </c>
      <c r="P60" s="6">
        <f>P23/'[1]pop et surface'!R23</f>
        <v>237.63129231238702</v>
      </c>
      <c r="Q60" s="6">
        <f>Q23/'[1]pop et surface'!S23</f>
        <v>240.28741723387506</v>
      </c>
      <c r="R60" s="6">
        <f>R23/'[1]pop et surface'!T23</f>
        <v>235.5745996219527</v>
      </c>
      <c r="S60" s="6">
        <f>S23/'[1]pop et surface'!U23</f>
        <v>239.25273406335697</v>
      </c>
      <c r="T60" s="6">
        <f>T23/'[1]pop et surface'!V23</f>
        <v>247.00611607004578</v>
      </c>
      <c r="U60" s="6">
        <f>U23/'[1]pop et surface'!W23</f>
        <v>251.31478882033269</v>
      </c>
      <c r="V60" s="6">
        <f>V23/'[1]pop et surface'!X23</f>
        <v>259.1360506323968</v>
      </c>
    </row>
    <row r="61" spans="1:23" hidden="1" x14ac:dyDescent="0.3">
      <c r="A61" s="6" t="s">
        <v>42</v>
      </c>
      <c r="B61" s="6">
        <f>B24/'[1]pop et surface'!D24</f>
        <v>156.43785361579901</v>
      </c>
      <c r="C61" s="6">
        <f>C24/'[1]pop et surface'!E24</f>
        <v>161.97390331207077</v>
      </c>
      <c r="D61" s="6">
        <f>D24/'[1]pop et surface'!F24</f>
        <v>169.48403489618278</v>
      </c>
      <c r="E61" s="6">
        <f>E24/'[1]pop et surface'!G24</f>
        <v>175.44234503086179</v>
      </c>
      <c r="F61" s="6">
        <f>F24/'[1]pop et surface'!H24</f>
        <v>176.87449944493579</v>
      </c>
      <c r="G61" s="6">
        <f>G24/'[1]pop et surface'!I24</f>
        <v>180.08271625604917</v>
      </c>
      <c r="H61" s="6">
        <f>H24/'[1]pop et surface'!J24</f>
        <v>178.12008824891939</v>
      </c>
      <c r="I61" s="6">
        <f>I24/'[1]pop et surface'!K24</f>
        <v>188.07436866278482</v>
      </c>
      <c r="J61" s="6">
        <f>J24/'[1]pop et surface'!L24</f>
        <v>195.74639253521633</v>
      </c>
      <c r="K61" s="6">
        <f>K24/'[1]pop et surface'!M24</f>
        <v>203.56929883814203</v>
      </c>
      <c r="L61" s="6">
        <f>L24/'[1]pop et surface'!N24</f>
        <v>209.79356100448734</v>
      </c>
      <c r="M61" s="6">
        <f>M24/'[1]pop et surface'!O24</f>
        <v>219.18198020507973</v>
      </c>
      <c r="N61" s="6">
        <f>N24/'[1]pop et surface'!P24</f>
        <v>224.51796227400686</v>
      </c>
      <c r="O61" s="6">
        <f>O24/'[1]pop et surface'!Q24</f>
        <v>226.71799596826662</v>
      </c>
      <c r="P61" s="6">
        <f>P24/'[1]pop et surface'!R24</f>
        <v>231.23052042320037</v>
      </c>
      <c r="Q61" s="6">
        <f>Q24/'[1]pop et surface'!S24</f>
        <v>235.44800983427757</v>
      </c>
      <c r="R61" s="6">
        <f>R24/'[1]pop et surface'!T24</f>
        <v>228.71473870170428</v>
      </c>
      <c r="S61" s="6">
        <f>S24/'[1]pop et surface'!U24</f>
        <v>232.92667408313525</v>
      </c>
      <c r="T61" s="6">
        <f>T24/'[1]pop et surface'!V24</f>
        <v>238.84231274844413</v>
      </c>
      <c r="U61" s="6">
        <f>U24/'[1]pop et surface'!W24</f>
        <v>242.95762320001148</v>
      </c>
      <c r="V61" s="6">
        <f>V24/'[1]pop et surface'!X24</f>
        <v>249.98438545568285</v>
      </c>
    </row>
    <row r="62" spans="1:23" hidden="1" x14ac:dyDescent="0.3"/>
    <row r="64" spans="1:23" x14ac:dyDescent="0.3">
      <c r="K64" s="1" t="s">
        <v>56</v>
      </c>
    </row>
    <row r="65" spans="1:22" x14ac:dyDescent="0.3">
      <c r="A65" s="1" t="s">
        <v>57</v>
      </c>
      <c r="B65" s="21" t="s">
        <v>1</v>
      </c>
      <c r="C65" s="21" t="s">
        <v>2</v>
      </c>
      <c r="D65" s="21" t="s">
        <v>3</v>
      </c>
      <c r="E65" s="21" t="s">
        <v>4</v>
      </c>
      <c r="F65" s="21" t="s">
        <v>5</v>
      </c>
      <c r="G65" s="21" t="s">
        <v>6</v>
      </c>
      <c r="H65" s="21" t="s">
        <v>7</v>
      </c>
      <c r="I65" s="21" t="s">
        <v>8</v>
      </c>
      <c r="J65" s="21" t="s">
        <v>9</v>
      </c>
      <c r="K65" s="21" t="s">
        <v>10</v>
      </c>
      <c r="L65" s="21" t="s">
        <v>11</v>
      </c>
      <c r="M65" s="21" t="s">
        <v>12</v>
      </c>
      <c r="N65" s="21" t="s">
        <v>13</v>
      </c>
      <c r="O65" s="21" t="s">
        <v>14</v>
      </c>
      <c r="P65" s="21" t="s">
        <v>15</v>
      </c>
      <c r="Q65" s="22" t="s">
        <v>16</v>
      </c>
      <c r="R65" s="22" t="str">
        <f t="shared" ref="R65:V65" si="10">R39</f>
        <v>2018</v>
      </c>
      <c r="S65" s="22" t="str">
        <f t="shared" si="10"/>
        <v>C 2019</v>
      </c>
      <c r="T65" s="22" t="str">
        <f t="shared" si="10"/>
        <v>C 2020</v>
      </c>
      <c r="U65" s="22" t="str">
        <f t="shared" si="10"/>
        <v>C 2021</v>
      </c>
      <c r="V65" s="22" t="str">
        <f t="shared" si="10"/>
        <v>BM 2022</v>
      </c>
    </row>
    <row r="66" spans="1:22" hidden="1" x14ac:dyDescent="0.3">
      <c r="A66" s="1" t="s">
        <v>21</v>
      </c>
      <c r="B66" s="37">
        <f>B3/[1]dep!D3</f>
        <v>0.13455490183514826</v>
      </c>
      <c r="C66" s="37">
        <f>C3/[1]dep!E3</f>
        <v>0.1330405813441532</v>
      </c>
      <c r="D66" s="37">
        <f>D3/[1]dep!F3</f>
        <v>0.14438168119700612</v>
      </c>
      <c r="E66" s="37">
        <f>E3/[1]dep!G3</f>
        <v>0.16317738222586078</v>
      </c>
      <c r="F66" s="37">
        <f>F3/[1]dep!H3</f>
        <v>0.14321933123257605</v>
      </c>
      <c r="G66" s="37">
        <f>G3/[1]dep!I3</f>
        <v>0.13777242901240597</v>
      </c>
      <c r="H66" s="37">
        <f>H3/[1]dep!J3</f>
        <v>0.13431857893596227</v>
      </c>
      <c r="I66" s="37">
        <f>I3/[1]dep!K3</f>
        <v>0.1341416319072172</v>
      </c>
      <c r="J66" s="37">
        <f>J3/[1]dep!L3</f>
        <v>0.14491515087011272</v>
      </c>
      <c r="K66" s="37">
        <f>K3/'[1]dep neutralisées'!M3</f>
        <v>0.14491354310312418</v>
      </c>
      <c r="L66" s="37">
        <f>L3/[1]dep!N3</f>
        <v>0.14850857319799762</v>
      </c>
      <c r="M66" s="37">
        <f>M3/[1]dep!O3</f>
        <v>0.14613342505502133</v>
      </c>
      <c r="N66" s="37">
        <f>N3/[1]dep!P3</f>
        <v>0.14359159999837826</v>
      </c>
      <c r="O66" s="37">
        <f>O3/[1]dep!Q3</f>
        <v>0.14681541509948026</v>
      </c>
      <c r="P66" s="37">
        <f>P3/[1]dep!R3</f>
        <v>0.14755118330706446</v>
      </c>
      <c r="Q66" s="37">
        <f>Q3/[1]dep!S3</f>
        <v>0.14748970436626421</v>
      </c>
      <c r="R66" s="37">
        <f>R3/[1]dep!T3</f>
        <v>0.14322435056216754</v>
      </c>
      <c r="S66" s="37">
        <f>S3/[1]dep!U3</f>
        <v>0.14354010182000246</v>
      </c>
      <c r="T66" s="37">
        <f>T3/[1]dep!V3</f>
        <v>0.13713773132253745</v>
      </c>
      <c r="U66" s="37">
        <f>U3/[1]dep!X3</f>
        <v>0.12871947292736269</v>
      </c>
      <c r="V66" s="37">
        <f>V3/[1]dep!Z3</f>
        <v>0.1213895791973649</v>
      </c>
    </row>
    <row r="67" spans="1:22" hidden="1" x14ac:dyDescent="0.3">
      <c r="A67" s="1" t="s">
        <v>22</v>
      </c>
      <c r="B67" s="37">
        <f>B4/[1]dep!D4</f>
        <v>0.15328161959201192</v>
      </c>
      <c r="C67" s="37">
        <f>C4/[1]dep!E4</f>
        <v>0.14636747228898334</v>
      </c>
      <c r="D67" s="37">
        <f>D4/[1]dep!F4</f>
        <v>0.14850331868620584</v>
      </c>
      <c r="E67" s="37">
        <f>E4/[1]dep!G4</f>
        <v>0.14937021514843435</v>
      </c>
      <c r="F67" s="37">
        <f>F4/[1]dep!H4</f>
        <v>0.14607073945131996</v>
      </c>
      <c r="G67" s="37">
        <f>G4/[1]dep!I4</f>
        <v>0.14579874500180384</v>
      </c>
      <c r="H67" s="37">
        <f>H4/[1]dep!J4</f>
        <v>0.14403954298621119</v>
      </c>
      <c r="I67" s="37">
        <f>I4/[1]dep!K4</f>
        <v>0.14300411971580354</v>
      </c>
      <c r="J67" s="37">
        <f>J4/[1]dep!L4</f>
        <v>0.14067138519638295</v>
      </c>
      <c r="K67" s="37">
        <f>K4/'[1]dep neutralisées'!M4</f>
        <v>0.13707272180441724</v>
      </c>
      <c r="L67" s="37">
        <f>L4/[1]dep!N4</f>
        <v>0.14606775130478017</v>
      </c>
      <c r="M67" s="37">
        <f>M4/[1]dep!O4</f>
        <v>0.14650902786933584</v>
      </c>
      <c r="N67" s="37">
        <f>N4/[1]dep!P4</f>
        <v>0.1529562127812335</v>
      </c>
      <c r="O67" s="37">
        <f>O4/[1]dep!Q4</f>
        <v>0.15588548930359314</v>
      </c>
      <c r="P67" s="37">
        <f>P4/[1]dep!R4</f>
        <v>0.15714691958176885</v>
      </c>
      <c r="Q67" s="37">
        <f>Q4/[1]dep!S4</f>
        <v>0.15069350675637969</v>
      </c>
      <c r="R67" s="37">
        <f>R4/[1]dep!T4</f>
        <v>0.15370715338269661</v>
      </c>
      <c r="S67" s="37">
        <f>S4/[1]dep!U4</f>
        <v>0.14750566815161711</v>
      </c>
      <c r="T67" s="37">
        <f>T4/[1]dep!V4</f>
        <v>0.14668844562779088</v>
      </c>
      <c r="U67" s="37">
        <f>U4/[1]dep!X4</f>
        <v>0.14536433020718945</v>
      </c>
      <c r="V67" s="37">
        <f>V4/[1]dep!Z4</f>
        <v>0.142586845787007</v>
      </c>
    </row>
    <row r="68" spans="1:22" hidden="1" x14ac:dyDescent="0.3">
      <c r="A68" s="1" t="s">
        <v>23</v>
      </c>
      <c r="B68" s="37">
        <f>B5/[1]dep!D5</f>
        <v>0.1326519660461026</v>
      </c>
      <c r="C68" s="37">
        <f>C5/[1]dep!E5</f>
        <v>0.14150004430811777</v>
      </c>
      <c r="D68" s="37">
        <f>D5/[1]dep!F5</f>
        <v>0.14638424295056282</v>
      </c>
      <c r="E68" s="37">
        <f>E5/[1]dep!G5</f>
        <v>0.14865049368942138</v>
      </c>
      <c r="F68" s="37">
        <f>F5/[1]dep!H5</f>
        <v>0.14588674756065639</v>
      </c>
      <c r="G68" s="37">
        <f>G5/[1]dep!I5</f>
        <v>0.14835838586988628</v>
      </c>
      <c r="H68" s="37">
        <f>H5/[1]dep!J5</f>
        <v>0.14242963328563185</v>
      </c>
      <c r="I68" s="37">
        <f>I5/[1]dep!K5</f>
        <v>0.13978952677339138</v>
      </c>
      <c r="J68" s="37">
        <f>J5/[1]dep!L5</f>
        <v>0.15067503613385558</v>
      </c>
      <c r="K68" s="37">
        <f>K5/'[1]dep neutralisées'!M5</f>
        <v>0.15390882467146372</v>
      </c>
      <c r="L68" s="37">
        <f>L5/[1]dep!N5</f>
        <v>0.15734283628856596</v>
      </c>
      <c r="M68" s="37">
        <f>M5/[1]dep!O5</f>
        <v>0.1559166176347585</v>
      </c>
      <c r="N68" s="37">
        <f>N5/[1]dep!P5</f>
        <v>0.14940748245496913</v>
      </c>
      <c r="O68" s="37">
        <f>O5/[1]dep!Q5</f>
        <v>0.14938171394890462</v>
      </c>
      <c r="P68" s="37">
        <f>P5/[1]dep!R5</f>
        <v>0.15628240655555165</v>
      </c>
      <c r="Q68" s="37">
        <f>Q5/[1]dep!S5</f>
        <v>0.15640215579630526</v>
      </c>
      <c r="R68" s="37">
        <f>R5/[1]dep!T5</f>
        <v>0.13689266700857869</v>
      </c>
      <c r="S68" s="37">
        <f>S5/[1]dep!U5</f>
        <v>0.13719750236442588</v>
      </c>
      <c r="T68" s="37">
        <f>T5/[1]dep!V5</f>
        <v>0.13329017919354375</v>
      </c>
      <c r="U68" s="37">
        <f>U5/[1]dep!X5</f>
        <v>0.13247728733725644</v>
      </c>
      <c r="V68" s="37">
        <f>V5/[1]dep!Z5</f>
        <v>0.13859755998263565</v>
      </c>
    </row>
    <row r="69" spans="1:22" hidden="1" x14ac:dyDescent="0.3">
      <c r="A69" s="1" t="s">
        <v>24</v>
      </c>
      <c r="B69" s="37">
        <f>B6/[1]dep!D6</f>
        <v>0.1660051968334138</v>
      </c>
      <c r="C69" s="37">
        <f>C6/[1]dep!E6</f>
        <v>0.19451345156220953</v>
      </c>
      <c r="D69" s="37">
        <f>D6/[1]dep!F6</f>
        <v>0.19997789935572602</v>
      </c>
      <c r="E69" s="37">
        <f>E6/[1]dep!G6</f>
        <v>0.18121435123468962</v>
      </c>
      <c r="F69" s="37">
        <f>F6/[1]dep!H6</f>
        <v>0.18150212348740277</v>
      </c>
      <c r="G69" s="37">
        <f>G6/[1]dep!I6</f>
        <v>0.1784213395912857</v>
      </c>
      <c r="H69" s="37">
        <f>H6/[1]dep!J6</f>
        <v>0.20779211380649459</v>
      </c>
      <c r="I69" s="37">
        <f>I6/[1]dep!K6</f>
        <v>0.17331016305771438</v>
      </c>
      <c r="J69" s="37">
        <f>J6/[1]dep!L6</f>
        <v>0.18599542062135316</v>
      </c>
      <c r="K69" s="37">
        <f>K6/'[1]dep neutralisées'!M6</f>
        <v>0.18368479589987338</v>
      </c>
      <c r="L69" s="37">
        <f>L6/[1]dep!N6</f>
        <v>0.18429361501929467</v>
      </c>
      <c r="M69" s="37">
        <f>M6/[1]dep!O6</f>
        <v>0.18417885259503991</v>
      </c>
      <c r="N69" s="37">
        <f>N6/[1]dep!P6</f>
        <v>0.18977058815882319</v>
      </c>
      <c r="O69" s="37">
        <f>O6/[1]dep!Q6</f>
        <v>0.19009459324881678</v>
      </c>
      <c r="P69" s="37">
        <f>P6/[1]dep!R6</f>
        <v>0.18957155640069001</v>
      </c>
      <c r="Q69" s="37">
        <f>Q6/[1]dep!S6</f>
        <v>0.18661619286832731</v>
      </c>
      <c r="R69" s="37">
        <f>R6/[1]dep!T6</f>
        <v>0.17837480687895998</v>
      </c>
      <c r="S69" s="37">
        <f>S6/[1]dep!U6</f>
        <v>0.17501836371349849</v>
      </c>
      <c r="T69" s="37">
        <f>T6/[1]dep!V6</f>
        <v>0.17042354167911472</v>
      </c>
      <c r="U69" s="37">
        <f>U6/[1]dep!X6</f>
        <v>0.16488436644251617</v>
      </c>
      <c r="V69" s="37">
        <f>V6/[1]dep!Z6</f>
        <v>0.16070226191592926</v>
      </c>
    </row>
    <row r="70" spans="1:22" hidden="1" x14ac:dyDescent="0.3">
      <c r="A70" s="1" t="s">
        <v>25</v>
      </c>
      <c r="B70" s="37">
        <f>B7/[1]dep!D7</f>
        <v>0.13090950962065651</v>
      </c>
      <c r="C70" s="37">
        <f>C7/[1]dep!E7</f>
        <v>0.13296967295286377</v>
      </c>
      <c r="D70" s="37">
        <f>D7/[1]dep!F7</f>
        <v>0.1239423319478538</v>
      </c>
      <c r="E70" s="37">
        <f>E7/[1]dep!G7</f>
        <v>0.12672309771834583</v>
      </c>
      <c r="F70" s="37">
        <f>F7/[1]dep!H7</f>
        <v>0.10705362780674398</v>
      </c>
      <c r="G70" s="37">
        <f>G7/[1]dep!I7</f>
        <v>0.1124089619484769</v>
      </c>
      <c r="H70" s="37">
        <f>H7/[1]dep!J7</f>
        <v>9.7656876056820524E-2</v>
      </c>
      <c r="I70" s="37">
        <f>I7/[1]dep!K7</f>
        <v>0.11498000497420555</v>
      </c>
      <c r="J70" s="37">
        <f>J7/[1]dep!L7</f>
        <v>0.10679227222215908</v>
      </c>
      <c r="K70" s="37">
        <f>K7/'[1]dep neutralisées'!M7</f>
        <v>0.11873661784514149</v>
      </c>
      <c r="L70" s="37">
        <f>L7/[1]dep!N7</f>
        <v>0.11762972131079628</v>
      </c>
      <c r="M70" s="37">
        <f>M7/[1]dep!O7</f>
        <v>0.11477056714062633</v>
      </c>
      <c r="N70" s="37">
        <f>N7/[1]dep!P7</f>
        <v>0.11833134928331288</v>
      </c>
      <c r="O70" s="37">
        <f>O7/[1]dep!Q7</f>
        <v>0.11800554435342543</v>
      </c>
      <c r="P70" s="37">
        <f>P7/[1]dep!R7</f>
        <v>0.11827852291446901</v>
      </c>
      <c r="Q70" s="37">
        <f>Q7/[1]dep!S7</f>
        <v>0.12023060109101456</v>
      </c>
      <c r="R70" s="37">
        <f>R7/[1]dep!T7</f>
        <v>0.12165598156502816</v>
      </c>
      <c r="S70" s="37">
        <f>S7/[1]dep!U7</f>
        <v>0.12409607463203065</v>
      </c>
      <c r="T70" s="37">
        <f>T7/[1]dep!V7</f>
        <v>0.12339938628432362</v>
      </c>
      <c r="U70" s="37">
        <f>U7/[1]dep!X7</f>
        <v>0.11848178686553315</v>
      </c>
      <c r="V70" s="37">
        <f>V7/[1]dep!Z7</f>
        <v>0.11424825119632155</v>
      </c>
    </row>
    <row r="71" spans="1:22" hidden="1" x14ac:dyDescent="0.3">
      <c r="A71" s="1" t="s">
        <v>26</v>
      </c>
      <c r="B71" s="37">
        <f>B8/[1]dep!D8</f>
        <v>0.15252183068238051</v>
      </c>
      <c r="C71" s="37">
        <f>C8/[1]dep!E8</f>
        <v>0.14615890204042792</v>
      </c>
      <c r="D71" s="37">
        <f>D8/[1]dep!F8</f>
        <v>0.14297114623867294</v>
      </c>
      <c r="E71" s="37">
        <f>E8/[1]dep!G8</f>
        <v>0.14443326152070896</v>
      </c>
      <c r="F71" s="37">
        <f>F8/[1]dep!H8</f>
        <v>0.13888465576683509</v>
      </c>
      <c r="G71" s="37">
        <f>G8/[1]dep!I8</f>
        <v>0.13718351047386945</v>
      </c>
      <c r="H71" s="37">
        <f>H8/[1]dep!J8</f>
        <v>0.130103444458298</v>
      </c>
      <c r="I71" s="37">
        <f>I8/[1]dep!K8</f>
        <v>0.14115083572248194</v>
      </c>
      <c r="J71" s="37">
        <f>J8/[1]dep!L8</f>
        <v>0.15106349107587097</v>
      </c>
      <c r="K71" s="37">
        <f>K8/'[1]dep neutralisées'!M8</f>
        <v>0.17096757874038934</v>
      </c>
      <c r="L71" s="37">
        <f>L8/[1]dep!N8</f>
        <v>0.18087992520495041</v>
      </c>
      <c r="M71" s="37">
        <f>M8/[1]dep!O8</f>
        <v>0.18895613152282345</v>
      </c>
      <c r="N71" s="37">
        <f>N8/[1]dep!P8</f>
        <v>0.1899204564697772</v>
      </c>
      <c r="O71" s="37">
        <f>O8/[1]dep!Q8</f>
        <v>0.18878673348417097</v>
      </c>
      <c r="P71" s="37">
        <f>P8/[1]dep!R8</f>
        <v>0.19306831409208122</v>
      </c>
      <c r="Q71" s="37">
        <f>Q8/[1]dep!S8</f>
        <v>0.18548483587268771</v>
      </c>
      <c r="R71" s="37">
        <f>R8/[1]dep!T8</f>
        <v>0.18370875148905061</v>
      </c>
      <c r="S71" s="37">
        <f>S8/[1]dep!U8</f>
        <v>0.18163287176692136</v>
      </c>
      <c r="T71" s="37">
        <f>T8/[1]dep!V8</f>
        <v>0.17803475516901507</v>
      </c>
      <c r="U71" s="37">
        <f>U8/[1]dep!X8</f>
        <v>0.17021901492263281</v>
      </c>
      <c r="V71" s="37">
        <f>V8/[1]dep!Z8</f>
        <v>0.17870959434334252</v>
      </c>
    </row>
    <row r="72" spans="1:22" hidden="1" x14ac:dyDescent="0.3">
      <c r="A72" s="1" t="s">
        <v>27</v>
      </c>
      <c r="B72" s="37">
        <f>B9/[1]dep!D9</f>
        <v>0.17158421801578433</v>
      </c>
      <c r="C72" s="37">
        <f>C9/[1]dep!E9</f>
        <v>0.17301378547754556</v>
      </c>
      <c r="D72" s="37">
        <f>D9/[1]dep!F9</f>
        <v>0.18199906076234282</v>
      </c>
      <c r="E72" s="37">
        <f>E9/[1]dep!G9</f>
        <v>0.15220350411875108</v>
      </c>
      <c r="F72" s="37">
        <f>F9/[1]dep!H9</f>
        <v>0.16180369193724251</v>
      </c>
      <c r="G72" s="37">
        <f>G9/[1]dep!I9</f>
        <v>0.14642487058023812</v>
      </c>
      <c r="H72" s="37">
        <f>H9/[1]dep!J9</f>
        <v>0.14916106971742643</v>
      </c>
      <c r="I72" s="37">
        <f>I9/[1]dep!K9</f>
        <v>0.14245303957606109</v>
      </c>
      <c r="J72" s="37">
        <f>J9/[1]dep!L9</f>
        <v>0.14893668861147591</v>
      </c>
      <c r="K72" s="37">
        <f>K9/'[1]dep neutralisées'!M9</f>
        <v>0.16226173618051271</v>
      </c>
      <c r="L72" s="37">
        <f>L9/[1]dep!N9</f>
        <v>0.16102568101713971</v>
      </c>
      <c r="M72" s="37">
        <f>M9/[1]dep!O9</f>
        <v>0.15552222232564758</v>
      </c>
      <c r="N72" s="37">
        <f>N9/[1]dep!P9</f>
        <v>0.1482121456847553</v>
      </c>
      <c r="O72" s="37">
        <f>O9/[1]dep!Q9</f>
        <v>0.15175596180027867</v>
      </c>
      <c r="P72" s="37">
        <f>P9/[1]dep!R9</f>
        <v>0.14752973386448581</v>
      </c>
      <c r="Q72" s="37">
        <f>Q9/[1]dep!S9</f>
        <v>0.15824537061585858</v>
      </c>
      <c r="R72" s="37">
        <f>R9/[1]dep!T9</f>
        <v>0.1500299175236918</v>
      </c>
      <c r="S72" s="37">
        <f>S9/[1]dep!U9</f>
        <v>0.14509249556297776</v>
      </c>
      <c r="T72" s="37">
        <f>T9/[1]dep!V9</f>
        <v>0.14025686929037368</v>
      </c>
      <c r="U72" s="37">
        <f>U9/[1]dep!X9</f>
        <v>0.14008356038175185</v>
      </c>
      <c r="V72" s="37">
        <f>V9/[1]dep!Z9</f>
        <v>0.12656319969756447</v>
      </c>
    </row>
    <row r="73" spans="1:22" hidden="1" x14ac:dyDescent="0.3">
      <c r="A73" s="1" t="s">
        <v>28</v>
      </c>
      <c r="B73" s="37">
        <f>B10/[1]dep!D10</f>
        <v>0.16625765330958697</v>
      </c>
      <c r="C73" s="37">
        <f>C10/[1]dep!E10</f>
        <v>0.17735457347185823</v>
      </c>
      <c r="D73" s="37">
        <f>D10/[1]dep!F10</f>
        <v>0.18047313597058109</v>
      </c>
      <c r="E73" s="37">
        <f>E10/[1]dep!G10</f>
        <v>0.18772071409101981</v>
      </c>
      <c r="F73" s="37">
        <f>F10/[1]dep!H10</f>
        <v>0.18776025188809856</v>
      </c>
      <c r="G73" s="37">
        <f>G10/[1]dep!I10</f>
        <v>0.18722520213284721</v>
      </c>
      <c r="H73" s="37">
        <f>H10/[1]dep!J10</f>
        <v>0.18766530392694719</v>
      </c>
      <c r="I73" s="37">
        <f>I10/[1]dep!K10</f>
        <v>0.1898234851624972</v>
      </c>
      <c r="J73" s="37">
        <f>J10/[1]dep!L10</f>
        <v>0.19832266669782855</v>
      </c>
      <c r="K73" s="37">
        <f>K10/'[1]dep neutralisées'!M10</f>
        <v>0.20318355335077315</v>
      </c>
      <c r="L73" s="37">
        <f>L10/[1]dep!N10</f>
        <v>0.19001885811902419</v>
      </c>
      <c r="M73" s="37">
        <f>M10/[1]dep!O10</f>
        <v>0.20815400372381515</v>
      </c>
      <c r="N73" s="37">
        <f>N10/[1]dep!P10</f>
        <v>0.20997733549215741</v>
      </c>
      <c r="O73" s="37">
        <f>O10/[1]dep!Q10</f>
        <v>0.21057505175726821</v>
      </c>
      <c r="P73" s="37">
        <f>P10/[1]dep!R10</f>
        <v>0.22013200441361164</v>
      </c>
      <c r="Q73" s="37">
        <f>Q10/[1]dep!S10</f>
        <v>0.22286267588087344</v>
      </c>
      <c r="R73" s="37">
        <f>R10/[1]dep!T10</f>
        <v>0.21129625821761433</v>
      </c>
      <c r="S73" s="37">
        <f>S10/[1]dep!U10</f>
        <v>0.20888760928039196</v>
      </c>
      <c r="T73" s="37">
        <f>T10/[1]dep!V10</f>
        <v>0.20339268045540196</v>
      </c>
      <c r="U73" s="37">
        <f>U10/[1]dep!X10</f>
        <v>0.20129326797013816</v>
      </c>
      <c r="V73" s="37">
        <f>V10/[1]dep!Z10</f>
        <v>0.19749122216587742</v>
      </c>
    </row>
    <row r="74" spans="1:22" hidden="1" x14ac:dyDescent="0.3">
      <c r="A74" s="1" t="s">
        <v>29</v>
      </c>
      <c r="B74" s="37">
        <f>B11/[1]dep!D11</f>
        <v>0.10012776728262771</v>
      </c>
      <c r="C74" s="37">
        <f>C11/[1]dep!E11</f>
        <v>0.12061204257552952</v>
      </c>
      <c r="D74" s="37">
        <f>D11/[1]dep!F11</f>
        <v>0.12481252927424627</v>
      </c>
      <c r="E74" s="37">
        <f>E11/[1]dep!G11</f>
        <v>0.11549343069053321</v>
      </c>
      <c r="F74" s="37">
        <f>F11/[1]dep!H11</f>
        <v>0.11839470498245287</v>
      </c>
      <c r="G74" s="37">
        <f>G11/[1]dep!I11</f>
        <v>0.13365917642426448</v>
      </c>
      <c r="H74" s="37">
        <f>H11/[1]dep!J11</f>
        <v>0.13411417921926996</v>
      </c>
      <c r="I74" s="37">
        <f>I11/[1]dep!K11</f>
        <v>0.13095906878090224</v>
      </c>
      <c r="J74" s="37">
        <f>J11/[1]dep!L11</f>
        <v>0.13080696153610546</v>
      </c>
      <c r="K74" s="37">
        <f>K11/'[1]dep neutralisées'!M11</f>
        <v>0.12353027113005036</v>
      </c>
      <c r="L74" s="37">
        <f>L11/[1]dep!N11</f>
        <v>0.12777599448089511</v>
      </c>
      <c r="M74" s="37">
        <f>M11/[1]dep!O11</f>
        <v>0.13797119751182341</v>
      </c>
      <c r="N74" s="37">
        <f>N11/[1]dep!P11</f>
        <v>0.13925343635637896</v>
      </c>
      <c r="O74" s="37">
        <f>O11/[1]dep!Q11</f>
        <v>0.14250375375306976</v>
      </c>
      <c r="P74" s="37">
        <f>P11/[1]dep!R11</f>
        <v>0.14040347810635315</v>
      </c>
      <c r="Q74" s="37">
        <f>Q11/[1]dep!S11</f>
        <v>0.14805751237026932</v>
      </c>
      <c r="R74" s="37">
        <f>R11/[1]dep!T11</f>
        <v>0.12848344738550735</v>
      </c>
      <c r="S74" s="37">
        <f>S11/[1]dep!U11</f>
        <v>0.13683635388569296</v>
      </c>
      <c r="T74" s="37">
        <f>T11/[1]dep!V11</f>
        <v>0.12500829451537407</v>
      </c>
      <c r="U74" s="37">
        <f>U11/[1]dep!X11</f>
        <v>0.11705461484778776</v>
      </c>
      <c r="V74" s="37">
        <f>V11/[1]dep!Z11</f>
        <v>0.11211930245838825</v>
      </c>
    </row>
    <row r="75" spans="1:22" hidden="1" x14ac:dyDescent="0.3">
      <c r="A75" s="1" t="s">
        <v>30</v>
      </c>
      <c r="B75" s="37">
        <f>B12/[1]dep!D12</f>
        <v>0.1352585586030331</v>
      </c>
      <c r="C75" s="37">
        <f>C12/[1]dep!E12</f>
        <v>0.14528208829904485</v>
      </c>
      <c r="D75" s="37">
        <f>D12/[1]dep!F12</f>
        <v>0.14310759081120566</v>
      </c>
      <c r="E75" s="37">
        <f>E12/[1]dep!G12</f>
        <v>0.14236489609915529</v>
      </c>
      <c r="F75" s="37">
        <f>F12/[1]dep!H12</f>
        <v>0.13289658413393787</v>
      </c>
      <c r="G75" s="37">
        <f>G12/[1]dep!I12</f>
        <v>0.13734548245689518</v>
      </c>
      <c r="H75" s="37">
        <f>H12/[1]dep!J12</f>
        <v>0.12837806818381423</v>
      </c>
      <c r="I75" s="37">
        <f>I12/[1]dep!K12</f>
        <v>0.12885083487538082</v>
      </c>
      <c r="J75" s="37">
        <f>J12/[1]dep!L12</f>
        <v>0.14424681778449963</v>
      </c>
      <c r="K75" s="37">
        <f>K12/'[1]dep neutralisées'!M12</f>
        <v>0.13695329460419545</v>
      </c>
      <c r="L75" s="37">
        <f>L12/[1]dep!N12</f>
        <v>0.13790384029688793</v>
      </c>
      <c r="M75" s="37">
        <f>M12/[1]dep!O12</f>
        <v>0.15129175418277854</v>
      </c>
      <c r="N75" s="37">
        <f>N12/[1]dep!P12</f>
        <v>0.14880704049964447</v>
      </c>
      <c r="O75" s="37">
        <f>O12/[1]dep!Q12</f>
        <v>0.14799893487205765</v>
      </c>
      <c r="P75" s="37">
        <f>P12/[1]dep!R12</f>
        <v>0.15225544774125013</v>
      </c>
      <c r="Q75" s="37">
        <f>Q12/[1]dep!S12</f>
        <v>0.14749543255291078</v>
      </c>
      <c r="R75" s="37">
        <f>R12/[1]dep!T12</f>
        <v>0.14004615713634358</v>
      </c>
      <c r="S75" s="37">
        <f>S12/[1]dep!U12</f>
        <v>0.14334693512450117</v>
      </c>
      <c r="T75" s="37">
        <f>T12/[1]dep!V12</f>
        <v>0.14169431230610088</v>
      </c>
      <c r="U75" s="37">
        <f>U12/[1]dep!X12</f>
        <v>0.13994784191110307</v>
      </c>
      <c r="V75" s="37">
        <f>V12/[1]dep!Z12</f>
        <v>0.1411492680434405</v>
      </c>
    </row>
    <row r="76" spans="1:22" hidden="1" x14ac:dyDescent="0.3">
      <c r="A76" s="1" t="s">
        <v>31</v>
      </c>
      <c r="B76" s="37">
        <f>B13/[1]dep!D13</f>
        <v>0.15932211410884203</v>
      </c>
      <c r="C76" s="37">
        <f>C13/[1]dep!E13</f>
        <v>0.1637107879542925</v>
      </c>
      <c r="D76" s="37">
        <f>D13/[1]dep!F13</f>
        <v>0.16043963657764646</v>
      </c>
      <c r="E76" s="37">
        <f>E13/[1]dep!G13</f>
        <v>0.14765275432359273</v>
      </c>
      <c r="F76" s="37">
        <f>F13/[1]dep!H13</f>
        <v>0.15147555543502933</v>
      </c>
      <c r="G76" s="37">
        <f>G13/[1]dep!I13</f>
        <v>0.14624130636559202</v>
      </c>
      <c r="H76" s="37">
        <f>H13/[1]dep!J13</f>
        <v>0.14323645512807215</v>
      </c>
      <c r="I76" s="37">
        <f>I13/[1]dep!K13</f>
        <v>0.14071339524767204</v>
      </c>
      <c r="J76" s="37">
        <f>J13/[1]dep!L13</f>
        <v>0.14955981625447728</v>
      </c>
      <c r="K76" s="37">
        <f>K13/'[1]dep neutralisées'!M13</f>
        <v>0.15445448761911262</v>
      </c>
      <c r="L76" s="37">
        <f>L13/[1]dep!N13</f>
        <v>0.14990379209427826</v>
      </c>
      <c r="M76" s="37">
        <f>M13/[1]dep!O13</f>
        <v>0.15664215574188303</v>
      </c>
      <c r="N76" s="37">
        <f>N13/[1]dep!P13</f>
        <v>0.1616659062862417</v>
      </c>
      <c r="O76" s="37">
        <f>O13/[1]dep!Q13</f>
        <v>0.15800530238510654</v>
      </c>
      <c r="P76" s="37">
        <f>P13/[1]dep!R13</f>
        <v>0.16883916383642184</v>
      </c>
      <c r="Q76" s="37">
        <f>Q13/[1]dep!S13</f>
        <v>0.16992061947522905</v>
      </c>
      <c r="R76" s="37">
        <f>R13/[1]dep!T13</f>
        <v>0.15687395476694002</v>
      </c>
      <c r="S76" s="37">
        <f>S13/[1]dep!U13</f>
        <v>0.15678855430899466</v>
      </c>
      <c r="T76" s="37">
        <f>T13/[1]dep!V13</f>
        <v>0.15554871186153496</v>
      </c>
      <c r="U76" s="37">
        <f>U13/[1]dep!X13</f>
        <v>0.1482718693102745</v>
      </c>
      <c r="V76" s="37">
        <f>V13/[1]dep!Z13</f>
        <v>0.14556595815273124</v>
      </c>
    </row>
    <row r="77" spans="1:22" hidden="1" x14ac:dyDescent="0.3">
      <c r="A77" s="1" t="s">
        <v>32</v>
      </c>
      <c r="B77" s="37">
        <f>B14/[1]dep!D14</f>
        <v>0.14047334151083057</v>
      </c>
      <c r="C77" s="37">
        <f>C14/[1]dep!E14</f>
        <v>0.14694464282927983</v>
      </c>
      <c r="D77" s="37">
        <f>D14/[1]dep!F14</f>
        <v>0.13969431048541039</v>
      </c>
      <c r="E77" s="37">
        <f>E14/[1]dep!G14</f>
        <v>0.14503314176153606</v>
      </c>
      <c r="F77" s="37">
        <f>F14/[1]dep!H14</f>
        <v>0.1434703493886261</v>
      </c>
      <c r="G77" s="37">
        <f>G14/[1]dep!I14</f>
        <v>0.13580995227546114</v>
      </c>
      <c r="H77" s="37">
        <f>H14/[1]dep!J14</f>
        <v>0.13242545527293853</v>
      </c>
      <c r="I77" s="37">
        <f>I14/[1]dep!K14</f>
        <v>0.13151603706570855</v>
      </c>
      <c r="J77" s="37">
        <f>J14/[1]dep!L14</f>
        <v>0.13981792452927094</v>
      </c>
      <c r="K77" s="37">
        <f>K14/'[1]dep neutralisées'!M14</f>
        <v>0.14340330065699144</v>
      </c>
      <c r="L77" s="37">
        <f>L14/[1]dep!N14</f>
        <v>0.13872137629379155</v>
      </c>
      <c r="M77" s="37">
        <f>M14/[1]dep!O14</f>
        <v>0.14046482020111895</v>
      </c>
      <c r="N77" s="37">
        <f>N14/[1]dep!P14</f>
        <v>0.13913507786579993</v>
      </c>
      <c r="O77" s="37">
        <f>O14/[1]dep!Q14</f>
        <v>0.14706111628556459</v>
      </c>
      <c r="P77" s="37">
        <f>P14/[1]dep!R14</f>
        <v>0.15271722818320158</v>
      </c>
      <c r="Q77" s="37">
        <f>Q14/[1]dep!S14</f>
        <v>0.15238896171205124</v>
      </c>
      <c r="R77" s="37">
        <f>R14/[1]dep!T14</f>
        <v>0.13920379955037271</v>
      </c>
      <c r="S77" s="37">
        <f>S14/[1]dep!U14</f>
        <v>0.13643757703287229</v>
      </c>
      <c r="T77" s="37">
        <f>T14/[1]dep!V14</f>
        <v>0.13720703288469085</v>
      </c>
      <c r="U77" s="37">
        <f>U14/[1]dep!X14</f>
        <v>0.13415609619236113</v>
      </c>
      <c r="V77" s="37">
        <f>V14/[1]dep!Z14</f>
        <v>0.13316847688712491</v>
      </c>
    </row>
    <row r="78" spans="1:22" hidden="1" x14ac:dyDescent="0.3">
      <c r="A78" s="1" t="s">
        <v>33</v>
      </c>
      <c r="B78" s="37">
        <f>B15/[1]dep!D15</f>
        <v>0.15300795003024484</v>
      </c>
      <c r="C78" s="37">
        <f>C15/[1]dep!E15</f>
        <v>0.14839947150213856</v>
      </c>
      <c r="D78" s="37">
        <f>D15/[1]dep!F15</f>
        <v>0.1395144584305664</v>
      </c>
      <c r="E78" s="37">
        <f>E15/[1]dep!G15</f>
        <v>0.12810204378040299</v>
      </c>
      <c r="F78" s="37">
        <f>F15/[1]dep!H15</f>
        <v>0.13298683455254418</v>
      </c>
      <c r="G78" s="37">
        <f>G15/[1]dep!I15</f>
        <v>0.12886702685785748</v>
      </c>
      <c r="H78" s="37">
        <f>H15/[1]dep!J15</f>
        <v>0.1294931175604199</v>
      </c>
      <c r="I78" s="37">
        <f>I15/[1]dep!K15</f>
        <v>0.12830255424438697</v>
      </c>
      <c r="J78" s="37">
        <f>J15/[1]dep!L15</f>
        <v>0.13656224330959138</v>
      </c>
      <c r="K78" s="37">
        <f>K15/'[1]dep neutralisées'!M15</f>
        <v>0.13999935675950043</v>
      </c>
      <c r="L78" s="37">
        <f>L15/[1]dep!N15</f>
        <v>0.14320124998850883</v>
      </c>
      <c r="M78" s="37">
        <f>M15/[1]dep!O15</f>
        <v>0.14405223174079118</v>
      </c>
      <c r="N78" s="37">
        <f>N15/[1]dep!P15</f>
        <v>0.14106963004994932</v>
      </c>
      <c r="O78" s="37">
        <f>O15/[1]dep!Q15</f>
        <v>0.14250026636455679</v>
      </c>
      <c r="P78" s="37">
        <f>P15/[1]dep!R15</f>
        <v>0.14212040412544591</v>
      </c>
      <c r="Q78" s="37">
        <f>Q15/[1]dep!S15</f>
        <v>0.1449784980961705</v>
      </c>
      <c r="R78" s="37">
        <f>R15/[1]dep!T15</f>
        <v>0.13386345518542228</v>
      </c>
      <c r="S78" s="37">
        <f>S15/[1]dep!U15</f>
        <v>0.14195833920502757</v>
      </c>
      <c r="T78" s="37">
        <f>T15/[1]dep!V15</f>
        <v>0.13655547849957178</v>
      </c>
      <c r="U78" s="37">
        <f>U15/[1]dep!X15</f>
        <v>0.1292426564766094</v>
      </c>
      <c r="V78" s="37">
        <f>V15/[1]dep!Z15</f>
        <v>0.12076617905171676</v>
      </c>
    </row>
    <row r="79" spans="1:22" hidden="1" x14ac:dyDescent="0.3">
      <c r="A79" s="1" t="s">
        <v>34</v>
      </c>
      <c r="B79" s="37">
        <f>B16/[1]dep!D16</f>
        <v>0.13790453519152512</v>
      </c>
      <c r="C79" s="37">
        <f>C16/[1]dep!E16</f>
        <v>0.14070768460039293</v>
      </c>
      <c r="D79" s="37">
        <f>D16/[1]dep!F16</f>
        <v>0.14278398053551719</v>
      </c>
      <c r="E79" s="37">
        <f>E16/[1]dep!G16</f>
        <v>0.15324708935592221</v>
      </c>
      <c r="F79" s="37">
        <f>F16/[1]dep!H16</f>
        <v>0.11914665045875729</v>
      </c>
      <c r="G79" s="37">
        <f>G16/[1]dep!I16</f>
        <v>0.13446012593930826</v>
      </c>
      <c r="H79" s="37">
        <f>H16/[1]dep!J16</f>
        <v>0.13175143743997286</v>
      </c>
      <c r="I79" s="37">
        <f>I16/[1]dep!K16</f>
        <v>0.1444277437624614</v>
      </c>
      <c r="J79" s="37">
        <f>J16/[1]dep!L16</f>
        <v>0.14444358052672973</v>
      </c>
      <c r="K79" s="37">
        <f>K16/'[1]dep neutralisées'!M16</f>
        <v>0.15935761233005108</v>
      </c>
      <c r="L79" s="37">
        <f>L16/[1]dep!N16</f>
        <v>0.16172367574610358</v>
      </c>
      <c r="M79" s="37">
        <f>M16/[1]dep!O16</f>
        <v>0.16559545894896388</v>
      </c>
      <c r="N79" s="37">
        <f>N16/[1]dep!P16</f>
        <v>0.16690973215530155</v>
      </c>
      <c r="O79" s="37">
        <f>O16/[1]dep!Q16</f>
        <v>0.16338864706280429</v>
      </c>
      <c r="P79" s="37">
        <f>P16/[1]dep!R16</f>
        <v>0.16873929422665374</v>
      </c>
      <c r="Q79" s="37">
        <f>Q16/[1]dep!S16</f>
        <v>0.16618104497515909</v>
      </c>
      <c r="R79" s="37">
        <f>R16/[1]dep!T16</f>
        <v>0.15955907835195454</v>
      </c>
      <c r="S79" s="37">
        <f>S16/[1]dep!U16</f>
        <v>0.15069022920162317</v>
      </c>
      <c r="T79" s="37">
        <f>T16/[1]dep!V16</f>
        <v>0.15078982418845982</v>
      </c>
      <c r="U79" s="37">
        <f>U16/[1]dep!X16</f>
        <v>0.16370866936840003</v>
      </c>
      <c r="V79" s="37">
        <f>V16/[1]dep!Z16</f>
        <v>0.1454242238990717</v>
      </c>
    </row>
    <row r="80" spans="1:22" hidden="1" x14ac:dyDescent="0.3">
      <c r="A80" s="1" t="s">
        <v>35</v>
      </c>
      <c r="B80" s="37">
        <f>B17/[1]dep!D17</f>
        <v>0.20215319118531155</v>
      </c>
      <c r="C80" s="37">
        <f>C17/[1]dep!E17</f>
        <v>0.19296713274066107</v>
      </c>
      <c r="D80" s="37">
        <f>D17/[1]dep!F17</f>
        <v>0.20225443361357429</v>
      </c>
      <c r="E80" s="37">
        <f>E17/[1]dep!G17</f>
        <v>0.17063520358680431</v>
      </c>
      <c r="F80" s="37">
        <f>F17/[1]dep!H17</f>
        <v>0.13445994359974803</v>
      </c>
      <c r="G80" s="37">
        <f>G17/[1]dep!I17</f>
        <v>0.17351670105561209</v>
      </c>
      <c r="H80" s="37">
        <f>H17/[1]dep!J17</f>
        <v>0.15285770019261513</v>
      </c>
      <c r="I80" s="37">
        <f>I17/[1]dep!K17</f>
        <v>0.17057418675742414</v>
      </c>
      <c r="J80" s="37">
        <f>J17/[1]dep!L17</f>
        <v>0.17306751664769712</v>
      </c>
      <c r="K80" s="37">
        <f>K17/'[1]dep neutralisées'!M17</f>
        <v>0.18514411099027295</v>
      </c>
      <c r="L80" s="37">
        <f>L17/[1]dep!N17</f>
        <v>0.18830849634901711</v>
      </c>
      <c r="M80" s="37">
        <f>M17/[1]dep!O17</f>
        <v>0.18753449861309957</v>
      </c>
      <c r="N80" s="37">
        <f>N17/[1]dep!P17</f>
        <v>0.19629072886234256</v>
      </c>
      <c r="O80" s="37">
        <f>O17/[1]dep!Q17</f>
        <v>0.19375602587657717</v>
      </c>
      <c r="P80" s="37">
        <f>P17/[1]dep!R17</f>
        <v>0.18910670425895951</v>
      </c>
      <c r="Q80" s="37">
        <f>Q17/[1]dep!S17</f>
        <v>0.18598172788797246</v>
      </c>
      <c r="R80" s="37">
        <f>R17/[1]dep!T17</f>
        <v>0.16750648777002203</v>
      </c>
      <c r="S80" s="37">
        <f>S17/[1]dep!U17</f>
        <v>0.18029333284137919</v>
      </c>
      <c r="T80" s="37">
        <f>T17/[1]dep!V17</f>
        <v>0.17534326249142648</v>
      </c>
      <c r="U80" s="37">
        <f>U17/[1]dep!X17</f>
        <v>0.16877028817706363</v>
      </c>
      <c r="V80" s="37">
        <f>V17/[1]dep!Z17</f>
        <v>0.17196976378192863</v>
      </c>
    </row>
    <row r="81" spans="1:23" hidden="1" x14ac:dyDescent="0.3">
      <c r="A81" s="1" t="s">
        <v>36</v>
      </c>
      <c r="B81" s="37">
        <f>B18/[1]dep!D18</f>
        <v>0.15384908643525314</v>
      </c>
      <c r="C81" s="37">
        <f>C18/[1]dep!E18</f>
        <v>0.1497045754631923</v>
      </c>
      <c r="D81" s="37">
        <f>D18/[1]dep!F18</f>
        <v>0.14398405536024841</v>
      </c>
      <c r="E81" s="37">
        <f>E18/[1]dep!G18</f>
        <v>0.14489570392459911</v>
      </c>
      <c r="F81" s="37">
        <f>F18/[1]dep!H18</f>
        <v>0.14201829203883751</v>
      </c>
      <c r="G81" s="37">
        <f>G18/[1]dep!I18</f>
        <v>0.14050408041294171</v>
      </c>
      <c r="H81" s="37">
        <f>H18/[1]dep!J18</f>
        <v>0.13877817596114975</v>
      </c>
      <c r="I81" s="37">
        <f>I18/[1]dep!K18</f>
        <v>0.13683800781687402</v>
      </c>
      <c r="J81" s="37">
        <f>J18/[1]dep!L18</f>
        <v>0.13554615460138106</v>
      </c>
      <c r="K81" s="37">
        <f>K18/'[1]dep neutralisées'!M18</f>
        <v>0.13334226151914924</v>
      </c>
      <c r="L81" s="37">
        <f>L18/[1]dep!N18</f>
        <v>0.14023737338451767</v>
      </c>
      <c r="M81" s="37">
        <f>M18/[1]dep!O18</f>
        <v>0.13589233556308622</v>
      </c>
      <c r="N81" s="37">
        <f>N18/[1]dep!P18</f>
        <v>0.13625004381328751</v>
      </c>
      <c r="O81" s="37">
        <f>O18/[1]dep!Q18</f>
        <v>0.13949158415990429</v>
      </c>
      <c r="P81" s="37">
        <f>P18/[1]dep!R18</f>
        <v>0.1387482573005438</v>
      </c>
      <c r="Q81" s="37">
        <f>Q18/[1]dep!S18</f>
        <v>0.13741957263823776</v>
      </c>
      <c r="R81" s="37">
        <f>R18/[1]dep!T18</f>
        <v>0.13448353908403815</v>
      </c>
      <c r="S81" s="37">
        <f>S18/[1]dep!U18</f>
        <v>0.12435563816453327</v>
      </c>
      <c r="T81" s="37">
        <f>T18/[1]dep!V18</f>
        <v>0.13570979711705045</v>
      </c>
      <c r="U81" s="37">
        <f>U18/[1]dep!X18</f>
        <v>0.12512564490592787</v>
      </c>
      <c r="V81" s="37">
        <f>V18/[1]dep!Z18</f>
        <v>0.12160175088914221</v>
      </c>
    </row>
    <row r="82" spans="1:23" hidden="1" x14ac:dyDescent="0.3">
      <c r="A82" s="1" t="s">
        <v>37</v>
      </c>
      <c r="B82" s="37">
        <f>B19/[1]dep!D19</f>
        <v>0.1180233463397614</v>
      </c>
      <c r="C82" s="37">
        <f>C19/[1]dep!E19</f>
        <v>0.11550360784595387</v>
      </c>
      <c r="D82" s="37">
        <f>D19/[1]dep!F19</f>
        <v>0.1126070267324422</v>
      </c>
      <c r="E82" s="37">
        <f>E19/[1]dep!G19</f>
        <v>0.10758402861709909</v>
      </c>
      <c r="F82" s="37">
        <f>F19/[1]dep!H19</f>
        <v>0.11109179281336046</v>
      </c>
      <c r="G82" s="37">
        <f>G19/[1]dep!I19</f>
        <v>0.10678508387824159</v>
      </c>
      <c r="H82" s="37">
        <f>H19/[1]dep!J19</f>
        <v>0.11293164990428278</v>
      </c>
      <c r="I82" s="37">
        <f>I19/[1]dep!K19</f>
        <v>0.11545926495630313</v>
      </c>
      <c r="J82" s="37">
        <f>J19/[1]dep!L19</f>
        <v>0.12050661291281663</v>
      </c>
      <c r="K82" s="37">
        <f>K19/'[1]dep neutralisées'!M19</f>
        <v>0.11822511001867708</v>
      </c>
      <c r="L82" s="37">
        <f>L19/[1]dep!N19</f>
        <v>0.1193803291227364</v>
      </c>
      <c r="M82" s="37">
        <f>M19/[1]dep!O19</f>
        <v>0.12137219143905713</v>
      </c>
      <c r="N82" s="37">
        <f>N19/[1]dep!P19</f>
        <v>0.12787820331928734</v>
      </c>
      <c r="O82" s="37">
        <f>O19/[1]dep!Q19</f>
        <v>0.13010276214678301</v>
      </c>
      <c r="P82" s="37">
        <f>P19/[1]dep!R19</f>
        <v>0.13430240805181903</v>
      </c>
      <c r="Q82" s="37">
        <f>Q19/[1]dep!S19</f>
        <v>0.12893449549873198</v>
      </c>
      <c r="R82" s="37">
        <f>R19/[1]dep!T19</f>
        <v>0.13168759056691121</v>
      </c>
      <c r="S82" s="37">
        <f>S19/[1]dep!U19</f>
        <v>0.12578071522711942</v>
      </c>
      <c r="T82" s="37">
        <f>T19/[1]dep!V19</f>
        <v>0.12418489552630438</v>
      </c>
      <c r="U82" s="37">
        <f>U19/[1]dep!X19</f>
        <v>0.11730182828297027</v>
      </c>
      <c r="V82" s="37">
        <f>V19/[1]dep!Z19</f>
        <v>0.11529393533333143</v>
      </c>
    </row>
    <row r="83" spans="1:23" hidden="1" x14ac:dyDescent="0.3">
      <c r="A83" s="1" t="s">
        <v>38</v>
      </c>
      <c r="B83" s="37">
        <f>B20/[1]dep!D20</f>
        <v>0.13050823552079543</v>
      </c>
      <c r="C83" s="37">
        <f>C20/[1]dep!E20</f>
        <v>0.1418057655113564</v>
      </c>
      <c r="D83" s="37">
        <f>D20/[1]dep!F20</f>
        <v>0.13354728746937927</v>
      </c>
      <c r="E83" s="37">
        <f>E20/[1]dep!G20</f>
        <v>0.13392877992668548</v>
      </c>
      <c r="F83" s="37">
        <f>F20/[1]dep!H20</f>
        <v>0.12877000918136378</v>
      </c>
      <c r="G83" s="37">
        <f>G20/[1]dep!I20</f>
        <v>0.13477742664316966</v>
      </c>
      <c r="H83" s="37">
        <f>H20/[1]dep!J20</f>
        <v>0.12106388813946167</v>
      </c>
      <c r="I83" s="37">
        <f>I20/[1]dep!K20</f>
        <v>0.13794599370501079</v>
      </c>
      <c r="J83" s="37">
        <f>J20/[1]dep!L20</f>
        <v>0.13335732411141871</v>
      </c>
      <c r="K83" s="37">
        <f>K20/'[1]dep neutralisées'!M20</f>
        <v>0.13785755448012948</v>
      </c>
      <c r="L83" s="37">
        <f>L20/[1]dep!N20</f>
        <v>0.13891012513137682</v>
      </c>
      <c r="M83" s="37">
        <f>M20/[1]dep!O20</f>
        <v>0.13076312880328517</v>
      </c>
      <c r="N83" s="37">
        <f>N20/[1]dep!P20</f>
        <v>0.12782615978552142</v>
      </c>
      <c r="O83" s="37">
        <f>O20/[1]dep!Q20</f>
        <v>0.1302302552586099</v>
      </c>
      <c r="P83" s="37">
        <f>P20/[1]dep!R20</f>
        <v>0.13325260026344346</v>
      </c>
      <c r="Q83" s="37">
        <f>Q20/[1]dep!S20</f>
        <v>0.13180099102399226</v>
      </c>
      <c r="R83" s="37">
        <f>R20/[1]dep!T20</f>
        <v>0.13257395610728798</v>
      </c>
      <c r="S83" s="37">
        <f>S20/[1]dep!U20</f>
        <v>0.1318935779956881</v>
      </c>
      <c r="T83" s="37">
        <f>T20/[1]dep!V20</f>
        <v>0.13809770965097878</v>
      </c>
      <c r="U83" s="37">
        <f>U20/[1]dep!X20</f>
        <v>0.13057271360605885</v>
      </c>
      <c r="V83" s="37">
        <f>V20/[1]dep!Z20</f>
        <v>0.1293047636625303</v>
      </c>
    </row>
    <row r="84" spans="1:23" hidden="1" x14ac:dyDescent="0.3">
      <c r="A84" s="1" t="s">
        <v>39</v>
      </c>
      <c r="B84" s="37">
        <f>B21/[1]dep!D21</f>
        <v>0.12681983849503134</v>
      </c>
      <c r="C84" s="37">
        <f>C21/[1]dep!E21</f>
        <v>0.14054449050189677</v>
      </c>
      <c r="D84" s="37">
        <f>D21/[1]dep!F21</f>
        <v>0.13261094086445138</v>
      </c>
      <c r="E84" s="37">
        <f>E21/[1]dep!G21</f>
        <v>0.13625135504576677</v>
      </c>
      <c r="F84" s="37">
        <f>F21/[1]dep!H21</f>
        <v>0.13413534106555053</v>
      </c>
      <c r="G84" s="37">
        <f>G21/[1]dep!I21</f>
        <v>0.13947613149715854</v>
      </c>
      <c r="H84" s="37">
        <f>H21/[1]dep!J21</f>
        <v>0.12508164829933799</v>
      </c>
      <c r="I84" s="37">
        <f>I21/[1]dep!K21</f>
        <v>0.14240417216883788</v>
      </c>
      <c r="J84" s="37">
        <f>J21/[1]dep!L21</f>
        <v>0.13780909011038436</v>
      </c>
      <c r="K84" s="37">
        <f>K21/'[1]dep neutralisées'!M21</f>
        <v>0.14652475759214911</v>
      </c>
      <c r="L84" s="37">
        <f>L21/[1]dep!N21</f>
        <v>0.14688614515924847</v>
      </c>
      <c r="M84" s="37">
        <f>M21/[1]dep!O21</f>
        <v>0.14426124712916741</v>
      </c>
      <c r="N84" s="37">
        <f>N21/[1]dep!P21</f>
        <v>0.14607275341609613</v>
      </c>
      <c r="O84" s="37">
        <f>O21/[1]dep!Q21</f>
        <v>0.15154576134626307</v>
      </c>
      <c r="P84" s="37">
        <f>P21/[1]dep!R21</f>
        <v>0.15199251764497443</v>
      </c>
      <c r="Q84" s="37">
        <f>Q21/[1]dep!S21</f>
        <v>0.14486193103642497</v>
      </c>
      <c r="R84" s="37">
        <f>R21/[1]dep!T21</f>
        <v>0.14468654485587326</v>
      </c>
      <c r="S84" s="37">
        <f>S21/[1]dep!U21</f>
        <v>0.1362872723486736</v>
      </c>
      <c r="T84" s="37">
        <f>T21/[1]dep!V21</f>
        <v>0.13325509527807786</v>
      </c>
      <c r="U84" s="37">
        <f>U21/[1]dep!X21</f>
        <v>0.13614587876479489</v>
      </c>
      <c r="V84" s="37">
        <f>V21/[1]dep!Z21</f>
        <v>0.13213705991141861</v>
      </c>
    </row>
    <row r="85" spans="1:23" hidden="1" x14ac:dyDescent="0.3">
      <c r="A85" s="6" t="s">
        <v>58</v>
      </c>
      <c r="B85" s="38">
        <f>B23/[1]dep!D23</f>
        <v>0.14518192530203045</v>
      </c>
      <c r="C85" s="38">
        <f>C23/[1]dep!E23</f>
        <v>0.14808728292201889</v>
      </c>
      <c r="D85" s="38">
        <f>D23/[1]dep!F23</f>
        <v>0.14794931339668632</v>
      </c>
      <c r="E85" s="38">
        <f>E23/[1]dep!G23</f>
        <v>0.14395165040225708</v>
      </c>
      <c r="F85" s="38">
        <f>F23/[1]dep!H23</f>
        <v>0.13437993162877795</v>
      </c>
      <c r="G85" s="38">
        <f>G23/[1]dep!I23</f>
        <v>0.14048055040901899</v>
      </c>
      <c r="H85" s="38">
        <f>H23/[1]dep!J23</f>
        <v>0.13444016782902241</v>
      </c>
      <c r="I85" s="38">
        <f>I23/[1]dep!K23</f>
        <v>0.13928195102677604</v>
      </c>
      <c r="J85" s="38">
        <f>J23/[1]dep!L23</f>
        <v>0.14309583149245983</v>
      </c>
      <c r="K85" s="38">
        <f>K23/'[1]dep neutralisées'!M23</f>
        <v>0.14749976863915973</v>
      </c>
      <c r="L85" s="38">
        <f>L23/[1]dep!N23</f>
        <v>0.14971082832879068</v>
      </c>
      <c r="M85" s="38">
        <f>M23/[1]dep!O23</f>
        <v>0.15091865880825528</v>
      </c>
      <c r="N85" s="38">
        <f>N23/[1]dep!P23</f>
        <v>0.15133154045502256</v>
      </c>
      <c r="O85" s="38">
        <f>O23/[1]dep!Q23</f>
        <v>0.1530787175259182</v>
      </c>
      <c r="P85" s="38">
        <f>P23/[1]dep!R23</f>
        <v>0.15427387812193938</v>
      </c>
      <c r="Q85" s="38">
        <f>Q23/[1]dep!S23</f>
        <v>0.15408166653419481</v>
      </c>
      <c r="R85" s="38">
        <f>R23/[1]dep!T23</f>
        <v>0.14573435986622449</v>
      </c>
      <c r="S85" s="38">
        <f>S23/[1]dep!U23</f>
        <v>0.14621205263053327</v>
      </c>
      <c r="T85" s="38">
        <f>T23/[1]dep!V23</f>
        <v>0.14404548257718577</v>
      </c>
      <c r="U85" s="38">
        <f>U23/[1]dep!X23</f>
        <v>0.13905804183472295</v>
      </c>
      <c r="V85" s="38">
        <f>V23/[1]dep!Z23</f>
        <v>0.13543501110239142</v>
      </c>
    </row>
    <row r="86" spans="1:23" hidden="1" x14ac:dyDescent="0.3">
      <c r="A86" s="6" t="s">
        <v>59</v>
      </c>
      <c r="B86" s="38">
        <f>B6/[1]dep!D6</f>
        <v>0.1660051968334138</v>
      </c>
      <c r="C86" s="38">
        <f>C6/[1]dep!E6</f>
        <v>0.19451345156220953</v>
      </c>
      <c r="D86" s="38">
        <f>D6/[1]dep!F6</f>
        <v>0.19997789935572602</v>
      </c>
      <c r="E86" s="38">
        <f>E6/[1]dep!G6</f>
        <v>0.18121435123468962</v>
      </c>
      <c r="F86" s="38">
        <f>F6/[1]dep!H6</f>
        <v>0.18150212348740277</v>
      </c>
      <c r="G86" s="38">
        <f>G6/[1]dep!I6</f>
        <v>0.1784213395912857</v>
      </c>
      <c r="H86" s="38">
        <f>H6/[1]dep!J6</f>
        <v>0.20779211380649459</v>
      </c>
      <c r="I86" s="38">
        <f>I6/[1]dep!K6</f>
        <v>0.17331016305771438</v>
      </c>
      <c r="J86" s="38">
        <f>J6/[1]dep!L6</f>
        <v>0.18599542062135316</v>
      </c>
      <c r="K86" s="38">
        <f>K6/'[1]dep neutralisées'!M6</f>
        <v>0.18368479589987338</v>
      </c>
      <c r="L86" s="38">
        <f>L6/[1]dep!N6</f>
        <v>0.18429361501929467</v>
      </c>
      <c r="M86" s="38">
        <f>M6/[1]dep!O6</f>
        <v>0.18417885259503991</v>
      </c>
      <c r="N86" s="38">
        <f>N6/[1]dep!P6</f>
        <v>0.18977058815882319</v>
      </c>
      <c r="O86" s="38">
        <f>O6/[1]dep!Q6</f>
        <v>0.19009459324881678</v>
      </c>
      <c r="P86" s="38">
        <f>P6/[1]dep!R6</f>
        <v>0.18957155640069001</v>
      </c>
      <c r="Q86" s="38">
        <f>Q6/[1]dep!S6</f>
        <v>0.18661619286832731</v>
      </c>
      <c r="R86" s="38">
        <f>R6/[1]dep!T6</f>
        <v>0.17837480687895998</v>
      </c>
      <c r="S86" s="38">
        <f>S6/[1]dep!U6</f>
        <v>0.17501836371349849</v>
      </c>
      <c r="T86" s="38">
        <f>T6/[1]dep!V6</f>
        <v>0.17042354167911472</v>
      </c>
      <c r="U86" s="38">
        <f>U6/[1]dep!X6</f>
        <v>0.16488436644251617</v>
      </c>
      <c r="V86" s="38">
        <f>V6/[1]dep!Z6</f>
        <v>0.16070226191592926</v>
      </c>
    </row>
    <row r="87" spans="1:23" s="33" customFormat="1" x14ac:dyDescent="0.3">
      <c r="A87" s="36" t="s">
        <v>60</v>
      </c>
      <c r="B87" s="39">
        <f>B22/[1]dep!D22</f>
        <v>0.15169241784968437</v>
      </c>
      <c r="C87" s="39">
        <f>C22/[1]dep!E22</f>
        <v>0.16219483329667911</v>
      </c>
      <c r="D87" s="39">
        <f>D22/[1]dep!F22</f>
        <v>0.16326155826433522</v>
      </c>
      <c r="E87" s="39">
        <f>E22/[1]dep!G22</f>
        <v>0.15499982348042926</v>
      </c>
      <c r="F87" s="39">
        <f>F22/[1]dep!H22</f>
        <v>0.14780480002293286</v>
      </c>
      <c r="G87" s="39">
        <f>G22/[1]dep!I22</f>
        <v>0.1512866038375279</v>
      </c>
      <c r="H87" s="39">
        <f>H22/[1]dep!J22</f>
        <v>0.15637217229822054</v>
      </c>
      <c r="I87" s="39">
        <f>I22/[1]dep!K22</f>
        <v>0.14897690145145825</v>
      </c>
      <c r="J87" s="39">
        <f>J22/[1]dep!L22</f>
        <v>0.1552048769703171</v>
      </c>
      <c r="K87" s="39">
        <f>K22/'[1]dep neutralisées'!M22</f>
        <v>0.15761514544821884</v>
      </c>
      <c r="L87" s="39">
        <f>L22/[1]dep!N22</f>
        <v>0.15965791413083971</v>
      </c>
      <c r="M87" s="39">
        <f>M22/[1]dep!O22</f>
        <v>0.1603044255327421</v>
      </c>
      <c r="N87" s="39">
        <f>N22/[1]dep!P22</f>
        <v>0.16190832079007683</v>
      </c>
      <c r="O87" s="39">
        <f>O22/[1]dep!Q22</f>
        <v>0.16358033107973158</v>
      </c>
      <c r="P87" s="39">
        <f>P22/[1]dep!R22</f>
        <v>0.16415160324245978</v>
      </c>
      <c r="Q87" s="39">
        <f>Q22/[1]dep!S22</f>
        <v>0.16322051057306222</v>
      </c>
      <c r="R87" s="39">
        <f>R22/[1]dep!T22</f>
        <v>0.15495785994819261</v>
      </c>
      <c r="S87" s="39">
        <f>S22/[1]dep!U22</f>
        <v>0.15434593932532154</v>
      </c>
      <c r="T87" s="39">
        <f>T22/[1]dep!V22</f>
        <v>0.15146389284845627</v>
      </c>
      <c r="U87" s="39">
        <f>U22/[1]dep!X22</f>
        <v>0.14622047032430052</v>
      </c>
      <c r="V87" s="39">
        <f>V22/[1]dep!Z22</f>
        <v>0.14228472092990527</v>
      </c>
    </row>
    <row r="88" spans="1:23" x14ac:dyDescent="0.3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91" spans="1:23" ht="27" hidden="1" x14ac:dyDescent="0.3">
      <c r="A91" s="23" t="s">
        <v>61</v>
      </c>
      <c r="B91" s="24" t="str">
        <f>+B102</f>
        <v>2002</v>
      </c>
      <c r="C91" s="24" t="str">
        <f t="shared" ref="C91:V91" si="11">+C102</f>
        <v>2003</v>
      </c>
      <c r="D91" s="24" t="str">
        <f t="shared" si="11"/>
        <v>2004</v>
      </c>
      <c r="E91" s="24" t="str">
        <f t="shared" si="11"/>
        <v>2005</v>
      </c>
      <c r="F91" s="24" t="str">
        <f t="shared" si="11"/>
        <v>2006</v>
      </c>
      <c r="G91" s="24" t="str">
        <f t="shared" si="11"/>
        <v>2007</v>
      </c>
      <c r="H91" s="24" t="str">
        <f t="shared" si="11"/>
        <v>2008</v>
      </c>
      <c r="I91" s="24" t="str">
        <f t="shared" si="11"/>
        <v>2009</v>
      </c>
      <c r="J91" s="24" t="str">
        <f t="shared" si="11"/>
        <v>2010</v>
      </c>
      <c r="K91" s="24" t="str">
        <f t="shared" si="11"/>
        <v>2011</v>
      </c>
      <c r="L91" s="24" t="str">
        <f t="shared" si="11"/>
        <v>2012</v>
      </c>
      <c r="M91" s="24" t="str">
        <f t="shared" si="11"/>
        <v>2013</v>
      </c>
      <c r="N91" s="24" t="str">
        <f t="shared" si="11"/>
        <v>2014</v>
      </c>
      <c r="O91" s="24" t="str">
        <f t="shared" si="11"/>
        <v>2015</v>
      </c>
      <c r="P91" s="24" t="str">
        <f t="shared" si="11"/>
        <v>2016</v>
      </c>
      <c r="Q91" s="24" t="str">
        <f t="shared" si="11"/>
        <v>2017</v>
      </c>
      <c r="R91" s="24" t="str">
        <f t="shared" si="11"/>
        <v>2018</v>
      </c>
      <c r="S91" s="24" t="str">
        <f t="shared" si="11"/>
        <v>C 2019</v>
      </c>
      <c r="T91" s="24" t="str">
        <f t="shared" si="11"/>
        <v>C 2020</v>
      </c>
      <c r="U91" s="24" t="str">
        <f t="shared" si="11"/>
        <v>C 2021</v>
      </c>
      <c r="V91" s="24" t="str">
        <f t="shared" si="11"/>
        <v>BM 2022</v>
      </c>
    </row>
    <row r="92" spans="1:23" s="13" customFormat="1" ht="24.6" hidden="1" customHeight="1" x14ac:dyDescent="0.3">
      <c r="A92" s="25" t="s">
        <v>45</v>
      </c>
      <c r="B92" s="26">
        <f>+B30/[1]dep!D27</f>
        <v>0.13893801970347577</v>
      </c>
      <c r="C92" s="26">
        <f>+C30/[1]dep!E27</f>
        <v>0.14133937167500754</v>
      </c>
      <c r="D92" s="26">
        <f>+D30/[1]dep!F27</f>
        <v>0.13601902719498679</v>
      </c>
      <c r="E92" s="26">
        <f>+E30/[1]dep!G27</f>
        <v>0.13629120034263614</v>
      </c>
      <c r="F92" s="26">
        <f>+F30/[1]dep!H27</f>
        <v>0.13395307517577648</v>
      </c>
      <c r="G92" s="26">
        <f>+G30/[1]dep!I27</f>
        <v>0.13511249047659088</v>
      </c>
      <c r="H92" s="26">
        <f>+H30/[1]dep!J27</f>
        <v>0.12966861812216549</v>
      </c>
      <c r="I92" s="26">
        <f>+I30/[1]dep!K27</f>
        <v>0.13620414778380979</v>
      </c>
      <c r="J92" s="26">
        <f>+J30/[1]dep!L27</f>
        <v>0.13429058981111627</v>
      </c>
      <c r="K92" s="26">
        <f>+K30/[1]dep!M27</f>
        <v>0.13534440829649527</v>
      </c>
      <c r="L92" s="26">
        <f>+L30/[1]dep!N27</f>
        <v>0.13922453011975594</v>
      </c>
      <c r="M92" s="26">
        <f>+M30/[1]dep!O27</f>
        <v>0.13561808458920691</v>
      </c>
      <c r="N92" s="26">
        <f>+N30/[1]dep!P27</f>
        <v>0.13676565275291666</v>
      </c>
      <c r="O92" s="26">
        <f>+O30/[1]dep!Q27</f>
        <v>0.13999519351630452</v>
      </c>
      <c r="P92" s="26">
        <f>+P30/[1]dep!R27</f>
        <v>0.14128826224467783</v>
      </c>
      <c r="Q92" s="26">
        <f>+Q30/[1]dep!S27</f>
        <v>0.13796356216398795</v>
      </c>
      <c r="R92" s="26">
        <f>+R30/[1]dep!T27</f>
        <v>0.13778711727974782</v>
      </c>
      <c r="S92" s="26">
        <f>+S30/[1]dep!U27</f>
        <v>0.13114772368631902</v>
      </c>
      <c r="T92" s="26">
        <f>+T30/[1]dep!V27</f>
        <v>0.13590015705384856</v>
      </c>
      <c r="U92" s="26">
        <f>+U30/[1]dep!X27</f>
        <v>0.12989004710835053</v>
      </c>
      <c r="V92" s="26">
        <f>+V30/[1]dep!Z27</f>
        <v>0.12713679746995518</v>
      </c>
    </row>
    <row r="93" spans="1:23" s="13" customFormat="1" hidden="1" x14ac:dyDescent="0.3">
      <c r="A93" s="25" t="s">
        <v>46</v>
      </c>
      <c r="B93" s="26">
        <f>+B31/[1]dep!D28</f>
        <v>0.14644875586749653</v>
      </c>
      <c r="C93" s="26">
        <f>+C31/[1]dep!E28</f>
        <v>0.15158519655343972</v>
      </c>
      <c r="D93" s="26">
        <f>+D31/[1]dep!F28</f>
        <v>0.15076334682462297</v>
      </c>
      <c r="E93" s="26">
        <f>+E31/[1]dep!G28</f>
        <v>0.15032486364149267</v>
      </c>
      <c r="F93" s="26">
        <f>+F31/[1]dep!H28</f>
        <v>0.14550653999795371</v>
      </c>
      <c r="G93" s="26">
        <f>+G31/[1]dep!I28</f>
        <v>0.14624119088069326</v>
      </c>
      <c r="H93" s="26">
        <f>+H31/[1]dep!J28</f>
        <v>0.13977776729704819</v>
      </c>
      <c r="I93" s="26">
        <f>+I31/[1]dep!K28</f>
        <v>0.14252532052482811</v>
      </c>
      <c r="J93" s="26">
        <f>+J31/[1]dep!L28</f>
        <v>0.15419444121129147</v>
      </c>
      <c r="K93" s="26">
        <f>+K31/[1]dep!M28</f>
        <v>0.15947254747956957</v>
      </c>
      <c r="L93" s="26">
        <f>+L31/[1]dep!N28</f>
        <v>0.16091224296714793</v>
      </c>
      <c r="M93" s="26">
        <f>+M31/[1]dep!O28</f>
        <v>0.17043172481133728</v>
      </c>
      <c r="N93" s="26">
        <f>+N31/[1]dep!P28</f>
        <v>0.16958735580859166</v>
      </c>
      <c r="O93" s="26">
        <f>+O31/[1]dep!Q28</f>
        <v>0.16841849465247363</v>
      </c>
      <c r="P93" s="26">
        <f>+P31/[1]dep!R28</f>
        <v>0.17452666346357601</v>
      </c>
      <c r="Q93" s="26">
        <f>+Q31/[1]dep!S28</f>
        <v>0.17092236461324856</v>
      </c>
      <c r="R93" s="26">
        <f>+R31/[1]dep!T28</f>
        <v>0.16222416533944711</v>
      </c>
      <c r="S93" s="26">
        <f>+S31/[1]dep!U28</f>
        <v>0.16247449868838176</v>
      </c>
      <c r="T93" s="26">
        <f>+T31/[1]dep!V28</f>
        <v>0.15936366367319263</v>
      </c>
      <c r="U93" s="26">
        <f>+U31/[1]dep!X28</f>
        <v>0.15567610854949693</v>
      </c>
      <c r="V93" s="26">
        <f>+V31/[1]dep!Z28</f>
        <v>0.15861964186310637</v>
      </c>
      <c r="W93" s="14"/>
    </row>
    <row r="94" spans="1:23" s="13" customFormat="1" hidden="1" x14ac:dyDescent="0.3">
      <c r="A94" s="25" t="s">
        <v>47</v>
      </c>
      <c r="B94" s="26">
        <f>+B32/[1]dep!D29</f>
        <v>0.12474409548392511</v>
      </c>
      <c r="C94" s="26">
        <f>+C32/[1]dep!E29</f>
        <v>0.13278433736197112</v>
      </c>
      <c r="D94" s="26">
        <f>+D32/[1]dep!F29</f>
        <v>0.1310116770371377</v>
      </c>
      <c r="E94" s="26">
        <f>+E32/[1]dep!G29</f>
        <v>0.12640139865166977</v>
      </c>
      <c r="F94" s="26">
        <f>+F32/[1]dep!H29</f>
        <v>0.11922837132280149</v>
      </c>
      <c r="G94" s="26">
        <f>+G32/[1]dep!I29</f>
        <v>0.128523564212563</v>
      </c>
      <c r="H94" s="26">
        <f>+H32/[1]dep!J29</f>
        <v>0.12551487223025756</v>
      </c>
      <c r="I94" s="26">
        <f>+I32/[1]dep!K29</f>
        <v>0.12954716224199003</v>
      </c>
      <c r="J94" s="26">
        <f>+J32/[1]dep!L29</f>
        <v>0.1296935890242415</v>
      </c>
      <c r="K94" s="26">
        <f>+K32/[1]dep!M29</f>
        <v>0.12361782683253152</v>
      </c>
      <c r="L94" s="26">
        <f>+L32/[1]dep!N29</f>
        <v>0.13550475775610465</v>
      </c>
      <c r="M94" s="26">
        <f>+M32/[1]dep!O29</f>
        <v>0.13982265630863358</v>
      </c>
      <c r="N94" s="26">
        <f>+N32/[1]dep!P29</f>
        <v>0.14062471802386964</v>
      </c>
      <c r="O94" s="26">
        <f>+O32/[1]dep!Q29</f>
        <v>0.14145645811078889</v>
      </c>
      <c r="P94" s="26">
        <f>+P32/[1]dep!R29</f>
        <v>0.14156769010811318</v>
      </c>
      <c r="Q94" s="26">
        <f>+Q32/[1]dep!S29</f>
        <v>0.14532911288266218</v>
      </c>
      <c r="R94" s="26">
        <f>+R32/[1]dep!T29</f>
        <v>0.1339066303840234</v>
      </c>
      <c r="S94" s="26">
        <f>+S32/[1]dep!U29</f>
        <v>0.13834259247682615</v>
      </c>
      <c r="T94" s="26">
        <f>+T32/[1]dep!V29</f>
        <v>0.13251598143006746</v>
      </c>
      <c r="U94" s="26">
        <f>+U32/[1]dep!X29</f>
        <v>0.12825398753376341</v>
      </c>
      <c r="V94" s="26">
        <f>+V32/[1]dep!Z29</f>
        <v>0.1207209205706436</v>
      </c>
      <c r="W94" s="14"/>
    </row>
    <row r="95" spans="1:23" s="13" customFormat="1" hidden="1" x14ac:dyDescent="0.3">
      <c r="A95" s="25" t="s">
        <v>48</v>
      </c>
      <c r="B95" s="26">
        <f>+B33/[1]dep!D30</f>
        <v>0.16488549630757968</v>
      </c>
      <c r="C95" s="26">
        <f>+C33/[1]dep!E30</f>
        <v>0.16306909805100472</v>
      </c>
      <c r="D95" s="26">
        <f>+D33/[1]dep!F30</f>
        <v>0.1687107706859482</v>
      </c>
      <c r="E95" s="26">
        <f>+E33/[1]dep!G30</f>
        <v>0.16002796005625111</v>
      </c>
      <c r="F95" s="26">
        <f>+F33/[1]dep!H30</f>
        <v>0.14309849847193337</v>
      </c>
      <c r="G95" s="26">
        <f>+G33/[1]dep!I30</f>
        <v>0.15065947237157526</v>
      </c>
      <c r="H95" s="26">
        <f>+H33/[1]dep!J30</f>
        <v>0.1420180408826629</v>
      </c>
      <c r="I95" s="26">
        <f>+I33/[1]dep!K30</f>
        <v>0.14706555886190154</v>
      </c>
      <c r="J95" s="26">
        <f>+J33/[1]dep!L30</f>
        <v>0.15379116648200364</v>
      </c>
      <c r="K95" s="26">
        <f>+K33/[1]dep!M30</f>
        <v>0.15462732390407463</v>
      </c>
      <c r="L95" s="26">
        <f>+L33/[1]dep!N30</f>
        <v>0.16166540185156447</v>
      </c>
      <c r="M95" s="26">
        <f>+M33/[1]dep!O30</f>
        <v>0.16015835015469185</v>
      </c>
      <c r="N95" s="26">
        <f>+N33/[1]dep!P30</f>
        <v>0.16031403425608698</v>
      </c>
      <c r="O95" s="26">
        <f>+O33/[1]dep!Q30</f>
        <v>0.16295268205733124</v>
      </c>
      <c r="P95" s="26">
        <f>+P33/[1]dep!R30</f>
        <v>0.16264561181553655</v>
      </c>
      <c r="Q95" s="26">
        <f>+Q33/[1]dep!S30</f>
        <v>0.16300776509736742</v>
      </c>
      <c r="R95" s="26">
        <f>+R33/[1]dep!T30</f>
        <v>0.1518852002772022</v>
      </c>
      <c r="S95" s="26">
        <f>+S33/[1]dep!U30</f>
        <v>0.15417247026723263</v>
      </c>
      <c r="T95" s="26">
        <f>+T33/[1]dep!V30</f>
        <v>0.15061767306921056</v>
      </c>
      <c r="U95" s="26">
        <f>+U33/[1]dep!X30</f>
        <v>0.14510921900592885</v>
      </c>
      <c r="V95" s="26">
        <f>+V33/[1]dep!Z30</f>
        <v>0.14144524160430558</v>
      </c>
      <c r="W95" s="14"/>
    </row>
    <row r="96" spans="1:23" s="13" customFormat="1" hidden="1" x14ac:dyDescent="0.3">
      <c r="A96" s="25" t="s">
        <v>49</v>
      </c>
      <c r="B96" s="26">
        <f>+B34/[1]dep!D31</f>
        <v>0.1660051968334138</v>
      </c>
      <c r="C96" s="26">
        <f>+C34/[1]dep!E31</f>
        <v>0.19451345156220953</v>
      </c>
      <c r="D96" s="26">
        <f>+D34/[1]dep!F31</f>
        <v>0.19997789935572602</v>
      </c>
      <c r="E96" s="26">
        <f>+E34/[1]dep!G31</f>
        <v>0.18121435123468962</v>
      </c>
      <c r="F96" s="26">
        <f>+F34/[1]dep!H31</f>
        <v>0.18150212348740277</v>
      </c>
      <c r="G96" s="26">
        <f>+G34/[1]dep!I31</f>
        <v>0.1784213395912857</v>
      </c>
      <c r="H96" s="26">
        <f>+H34/[1]dep!J31</f>
        <v>0.20779211380649459</v>
      </c>
      <c r="I96" s="26">
        <f>+I34/[1]dep!K31</f>
        <v>0.17331016305771438</v>
      </c>
      <c r="J96" s="26">
        <f>+J34/[1]dep!L31</f>
        <v>0.18599542062135316</v>
      </c>
      <c r="K96" s="26">
        <f>+K34/[1]dep!M31</f>
        <v>0.16327177595792025</v>
      </c>
      <c r="L96" s="26">
        <f>+L34/[1]dep!N31</f>
        <v>0.18429361501929467</v>
      </c>
      <c r="M96" s="26">
        <f>+M34/[1]dep!O31</f>
        <v>0.18417885259503991</v>
      </c>
      <c r="N96" s="26">
        <f>+N34/[1]dep!P31</f>
        <v>0.18977058815882319</v>
      </c>
      <c r="O96" s="26">
        <f>+O34/[1]dep!Q31</f>
        <v>0.19009459324881678</v>
      </c>
      <c r="P96" s="26">
        <f>+P34/[1]dep!R31</f>
        <v>0.18957155640069001</v>
      </c>
      <c r="Q96" s="26">
        <f>+Q34/[1]dep!S31</f>
        <v>0.18661619286832731</v>
      </c>
      <c r="R96" s="26">
        <f>+R34/[1]dep!T31</f>
        <v>0.17837480687895998</v>
      </c>
      <c r="S96" s="26">
        <f>+S34/[1]dep!U31</f>
        <v>0.17501836371349849</v>
      </c>
      <c r="T96" s="26">
        <f>+T34/[1]dep!V31</f>
        <v>0.17042354167911472</v>
      </c>
      <c r="U96" s="26">
        <f>+U34/[1]dep!X31</f>
        <v>0.16488436644251617</v>
      </c>
      <c r="V96" s="26">
        <f>+V34/[1]dep!Z31</f>
        <v>0.16070226191592926</v>
      </c>
      <c r="W96" s="14"/>
    </row>
    <row r="97" spans="1:23" hidden="1" x14ac:dyDescent="0.3">
      <c r="W97" s="14"/>
    </row>
    <row r="98" spans="1:23" hidden="1" x14ac:dyDescent="0.3"/>
    <row r="99" spans="1:23" hidden="1" x14ac:dyDescent="0.3">
      <c r="B99" s="27"/>
    </row>
    <row r="100" spans="1:23" hidden="1" x14ac:dyDescent="0.3">
      <c r="B100" s="27"/>
    </row>
    <row r="101" spans="1:23" hidden="1" x14ac:dyDescent="0.3">
      <c r="B101" s="27"/>
    </row>
    <row r="102" spans="1:23" ht="28.8" hidden="1" x14ac:dyDescent="0.3">
      <c r="A102" s="28" t="s">
        <v>45</v>
      </c>
      <c r="B102" s="29" t="str">
        <f t="shared" ref="B102:V102" si="12">+B39</f>
        <v>2002</v>
      </c>
      <c r="C102" s="29" t="str">
        <f t="shared" si="12"/>
        <v>2003</v>
      </c>
      <c r="D102" s="29" t="str">
        <f t="shared" si="12"/>
        <v>2004</v>
      </c>
      <c r="E102" s="29" t="str">
        <f t="shared" si="12"/>
        <v>2005</v>
      </c>
      <c r="F102" s="29" t="str">
        <f t="shared" si="12"/>
        <v>2006</v>
      </c>
      <c r="G102" s="29" t="str">
        <f t="shared" si="12"/>
        <v>2007</v>
      </c>
      <c r="H102" s="29" t="str">
        <f t="shared" si="12"/>
        <v>2008</v>
      </c>
      <c r="I102" s="29" t="str">
        <f t="shared" si="12"/>
        <v>2009</v>
      </c>
      <c r="J102" s="29" t="str">
        <f t="shared" si="12"/>
        <v>2010</v>
      </c>
      <c r="K102" s="29" t="str">
        <f t="shared" si="12"/>
        <v>2011</v>
      </c>
      <c r="L102" s="29" t="str">
        <f t="shared" si="12"/>
        <v>2012</v>
      </c>
      <c r="M102" s="29" t="str">
        <f t="shared" si="12"/>
        <v>2013</v>
      </c>
      <c r="N102" s="29" t="str">
        <f t="shared" si="12"/>
        <v>2014</v>
      </c>
      <c r="O102" s="29" t="str">
        <f t="shared" si="12"/>
        <v>2015</v>
      </c>
      <c r="P102" s="29" t="str">
        <f t="shared" si="12"/>
        <v>2016</v>
      </c>
      <c r="Q102" s="29" t="str">
        <f t="shared" si="12"/>
        <v>2017</v>
      </c>
      <c r="R102" s="29" t="str">
        <f t="shared" si="12"/>
        <v>2018</v>
      </c>
      <c r="S102" s="29" t="str">
        <f t="shared" si="12"/>
        <v>C 2019</v>
      </c>
      <c r="T102" s="29" t="str">
        <f t="shared" si="12"/>
        <v>C 2020</v>
      </c>
      <c r="U102" s="29" t="str">
        <f t="shared" si="12"/>
        <v>C 2021</v>
      </c>
      <c r="V102" s="29" t="str">
        <f t="shared" si="12"/>
        <v>BM 2022</v>
      </c>
    </row>
    <row r="103" spans="1:23" hidden="1" x14ac:dyDescent="0.3">
      <c r="A103" s="30" t="s">
        <v>22</v>
      </c>
      <c r="B103" s="5">
        <f t="shared" ref="B103:V103" si="13">+B41</f>
        <v>148.09003482758621</v>
      </c>
      <c r="C103" s="5">
        <f t="shared" si="13"/>
        <v>154.06155629139073</v>
      </c>
      <c r="D103" s="5">
        <f t="shared" si="13"/>
        <v>153.2753764438944</v>
      </c>
      <c r="E103" s="5">
        <f t="shared" si="13"/>
        <v>158.79037860926019</v>
      </c>
      <c r="F103" s="5">
        <f t="shared" si="13"/>
        <v>160.39320519761776</v>
      </c>
      <c r="G103" s="5">
        <f t="shared" si="13"/>
        <v>163.68848758465012</v>
      </c>
      <c r="H103" s="5">
        <f t="shared" si="13"/>
        <v>165.52213654191317</v>
      </c>
      <c r="I103" s="5">
        <f t="shared" si="13"/>
        <v>168.82535460992906</v>
      </c>
      <c r="J103" s="5">
        <f t="shared" si="13"/>
        <v>170.21777936451267</v>
      </c>
      <c r="K103" s="5">
        <f t="shared" si="13"/>
        <v>170.65596058329089</v>
      </c>
      <c r="L103" s="5">
        <f t="shared" si="13"/>
        <v>179.61567218346215</v>
      </c>
      <c r="M103" s="5">
        <f t="shared" si="13"/>
        <v>182.79095517774346</v>
      </c>
      <c r="N103" s="5">
        <f t="shared" si="13"/>
        <v>190.85190816953317</v>
      </c>
      <c r="O103" s="5">
        <f t="shared" si="13"/>
        <v>197.29150479671083</v>
      </c>
      <c r="P103" s="5">
        <f t="shared" si="13"/>
        <v>198.1930590151081</v>
      </c>
      <c r="Q103" s="5">
        <f t="shared" si="13"/>
        <v>202.072999129469</v>
      </c>
      <c r="R103" s="5">
        <f t="shared" si="13"/>
        <v>202.42072199170124</v>
      </c>
      <c r="S103" s="5">
        <f t="shared" si="13"/>
        <v>203.72101137800252</v>
      </c>
      <c r="T103" s="5">
        <f t="shared" si="13"/>
        <v>204.72348157191024</v>
      </c>
      <c r="U103" s="5">
        <f t="shared" si="13"/>
        <v>202.8513279382542</v>
      </c>
      <c r="V103" s="5">
        <f t="shared" si="13"/>
        <v>207.58348011404544</v>
      </c>
    </row>
    <row r="104" spans="1:23" hidden="1" x14ac:dyDescent="0.3">
      <c r="A104" s="30" t="s">
        <v>36</v>
      </c>
      <c r="B104" s="5">
        <f t="shared" ref="B104:V104" si="14">+B55</f>
        <v>151.77594994129575</v>
      </c>
      <c r="C104" s="5">
        <f t="shared" si="14"/>
        <v>147.42522503413625</v>
      </c>
      <c r="D104" s="5">
        <f t="shared" si="14"/>
        <v>147.76781768323528</v>
      </c>
      <c r="E104" s="5">
        <f t="shared" si="14"/>
        <v>154.31606113956465</v>
      </c>
      <c r="F104" s="5">
        <f t="shared" si="14"/>
        <v>155.37564841877978</v>
      </c>
      <c r="G104" s="5">
        <f t="shared" si="14"/>
        <v>157.96642590367739</v>
      </c>
      <c r="H104" s="5">
        <f t="shared" si="14"/>
        <v>161.58640462909869</v>
      </c>
      <c r="I104" s="5">
        <f t="shared" si="14"/>
        <v>165.53495138098685</v>
      </c>
      <c r="J104" s="5">
        <f t="shared" si="14"/>
        <v>168.29508048821353</v>
      </c>
      <c r="K104" s="5">
        <f t="shared" si="14"/>
        <v>170.46188432454528</v>
      </c>
      <c r="L104" s="5">
        <f t="shared" si="14"/>
        <v>179.54978017836956</v>
      </c>
      <c r="M104" s="5">
        <f t="shared" si="14"/>
        <v>182.92116739349211</v>
      </c>
      <c r="N104" s="5">
        <f t="shared" si="14"/>
        <v>187.23339787147455</v>
      </c>
      <c r="O104" s="5">
        <f t="shared" si="14"/>
        <v>192.3972123523622</v>
      </c>
      <c r="P104" s="5">
        <f t="shared" si="14"/>
        <v>193.70077247876597</v>
      </c>
      <c r="Q104" s="5">
        <f t="shared" si="14"/>
        <v>197.667652812033</v>
      </c>
      <c r="R104" s="5">
        <f t="shared" si="14"/>
        <v>200.71070154968095</v>
      </c>
      <c r="S104" s="5">
        <f t="shared" si="14"/>
        <v>201.8834922432068</v>
      </c>
      <c r="T104" s="5">
        <f t="shared" si="14"/>
        <v>202.97826911169324</v>
      </c>
      <c r="U104" s="5">
        <f t="shared" si="14"/>
        <v>201.07715856276687</v>
      </c>
      <c r="V104" s="5">
        <f t="shared" si="14"/>
        <v>205.90301035694907</v>
      </c>
    </row>
    <row r="105" spans="1:23" hidden="1" x14ac:dyDescent="0.3">
      <c r="A105" s="30" t="s">
        <v>62</v>
      </c>
      <c r="B105" s="5">
        <f t="shared" ref="B105:V105" si="15">+B56</f>
        <v>142.55846016550382</v>
      </c>
      <c r="C105" s="5">
        <f t="shared" si="15"/>
        <v>140.6845642915643</v>
      </c>
      <c r="D105" s="5">
        <f t="shared" si="15"/>
        <v>141.13521154004445</v>
      </c>
      <c r="E105" s="5">
        <f t="shared" si="15"/>
        <v>147.0063025417455</v>
      </c>
      <c r="F105" s="5">
        <f t="shared" si="15"/>
        <v>151.55458097771864</v>
      </c>
      <c r="G105" s="5">
        <f t="shared" si="15"/>
        <v>154.92485386178018</v>
      </c>
      <c r="H105" s="5">
        <f t="shared" si="15"/>
        <v>158.71242686666113</v>
      </c>
      <c r="I105" s="5">
        <f t="shared" si="15"/>
        <v>163.65358768517751</v>
      </c>
      <c r="J105" s="5">
        <f t="shared" si="15"/>
        <v>166.27988087386646</v>
      </c>
      <c r="K105" s="5">
        <f t="shared" si="15"/>
        <v>170.01512680935298</v>
      </c>
      <c r="L105" s="5">
        <f t="shared" si="15"/>
        <v>181.69857836481091</v>
      </c>
      <c r="M105" s="5">
        <f t="shared" si="15"/>
        <v>185.89509012138799</v>
      </c>
      <c r="N105" s="5">
        <f t="shared" si="15"/>
        <v>200.57171951819078</v>
      </c>
      <c r="O105" s="5">
        <f t="shared" si="15"/>
        <v>205.94849513372046</v>
      </c>
      <c r="P105" s="5">
        <f t="shared" si="15"/>
        <v>207.51168772086601</v>
      </c>
      <c r="Q105" s="5">
        <f t="shared" si="15"/>
        <v>210.33806762896546</v>
      </c>
      <c r="R105" s="5">
        <f t="shared" si="15"/>
        <v>212.16654445865984</v>
      </c>
      <c r="S105" s="5">
        <f t="shared" si="15"/>
        <v>215.52925825921218</v>
      </c>
      <c r="T105" s="5">
        <f t="shared" si="15"/>
        <v>217.7449514448129</v>
      </c>
      <c r="U105" s="5">
        <f t="shared" si="15"/>
        <v>218.70326751516595</v>
      </c>
      <c r="V105" s="5">
        <f t="shared" si="15"/>
        <v>223.71437016771736</v>
      </c>
    </row>
    <row r="106" spans="1:23" hidden="1" x14ac:dyDescent="0.3">
      <c r="A106" s="30" t="s">
        <v>63</v>
      </c>
      <c r="B106" s="5">
        <f t="shared" ref="B106:V106" si="16">+B57</f>
        <v>141.16612362437374</v>
      </c>
      <c r="C106" s="5">
        <f t="shared" si="16"/>
        <v>159.36652196929592</v>
      </c>
      <c r="D106" s="5">
        <f t="shared" si="16"/>
        <v>156.43401440885657</v>
      </c>
      <c r="E106" s="5">
        <f t="shared" si="16"/>
        <v>164.15970070017767</v>
      </c>
      <c r="F106" s="5">
        <f t="shared" si="16"/>
        <v>166.34708333333333</v>
      </c>
      <c r="G106" s="5">
        <f t="shared" si="16"/>
        <v>175.93480285625583</v>
      </c>
      <c r="H106" s="5">
        <f t="shared" si="16"/>
        <v>154.64853311950628</v>
      </c>
      <c r="I106" s="5">
        <f t="shared" si="16"/>
        <v>184.97939816199192</v>
      </c>
      <c r="J106" s="5">
        <f t="shared" si="16"/>
        <v>179.17352499556642</v>
      </c>
      <c r="K106" s="5">
        <f t="shared" si="16"/>
        <v>193.86489042026594</v>
      </c>
      <c r="L106" s="5">
        <f t="shared" si="16"/>
        <v>196.88160417188794</v>
      </c>
      <c r="M106" s="5">
        <f t="shared" si="16"/>
        <v>199.03705563583816</v>
      </c>
      <c r="N106" s="5">
        <f t="shared" si="16"/>
        <v>204.17069263663305</v>
      </c>
      <c r="O106" s="5">
        <f t="shared" si="16"/>
        <v>205.49412702232425</v>
      </c>
      <c r="P106" s="5">
        <f t="shared" si="16"/>
        <v>209.22737346025667</v>
      </c>
      <c r="Q106" s="5">
        <f t="shared" si="16"/>
        <v>202.57180002173283</v>
      </c>
      <c r="R106" s="5">
        <f t="shared" si="16"/>
        <v>204.63201339182638</v>
      </c>
      <c r="S106" s="5">
        <f t="shared" si="16"/>
        <v>205.76574708789269</v>
      </c>
      <c r="T106" s="5">
        <f t="shared" si="16"/>
        <v>220.22638064873857</v>
      </c>
      <c r="U106" s="5">
        <f t="shared" si="16"/>
        <v>223.21780882606447</v>
      </c>
      <c r="V106" s="5">
        <f t="shared" si="16"/>
        <v>233.99407429753489</v>
      </c>
    </row>
    <row r="107" spans="1:23" hidden="1" x14ac:dyDescent="0.3">
      <c r="A107" s="30" t="s">
        <v>64</v>
      </c>
      <c r="B107" s="5">
        <f t="shared" ref="B107:V107" si="17">+B58</f>
        <v>126.31821191176081</v>
      </c>
      <c r="C107" s="5">
        <f t="shared" si="17"/>
        <v>145.89788023317436</v>
      </c>
      <c r="D107" s="5">
        <f t="shared" si="17"/>
        <v>143.16049573419531</v>
      </c>
      <c r="E107" s="5">
        <f t="shared" si="17"/>
        <v>151.14605696202534</v>
      </c>
      <c r="F107" s="5">
        <f t="shared" si="17"/>
        <v>152.24987288135591</v>
      </c>
      <c r="G107" s="5">
        <f t="shared" si="17"/>
        <v>159.32160476215179</v>
      </c>
      <c r="H107" s="5">
        <f t="shared" si="17"/>
        <v>142.21713332125947</v>
      </c>
      <c r="I107" s="5">
        <f t="shared" si="17"/>
        <v>170.75260928716278</v>
      </c>
      <c r="J107" s="5">
        <f t="shared" si="17"/>
        <v>166.58758860710904</v>
      </c>
      <c r="K107" s="5">
        <f t="shared" si="17"/>
        <v>181.75053400516535</v>
      </c>
      <c r="L107" s="5">
        <f t="shared" si="17"/>
        <v>184.32810525264131</v>
      </c>
      <c r="M107" s="5">
        <f t="shared" si="17"/>
        <v>186.61509707660048</v>
      </c>
      <c r="N107" s="5">
        <f t="shared" si="17"/>
        <v>192.61682133150509</v>
      </c>
      <c r="O107" s="5">
        <f t="shared" si="17"/>
        <v>195.29659955692966</v>
      </c>
      <c r="P107" s="5">
        <f t="shared" si="17"/>
        <v>199.27766762928627</v>
      </c>
      <c r="Q107" s="5">
        <f t="shared" si="17"/>
        <v>196.18511754858432</v>
      </c>
      <c r="R107" s="5">
        <f t="shared" si="17"/>
        <v>200.28971669071669</v>
      </c>
      <c r="S107" s="5">
        <f t="shared" si="17"/>
        <v>198.27039498852335</v>
      </c>
      <c r="T107" s="5">
        <f t="shared" si="17"/>
        <v>210.49949903843873</v>
      </c>
      <c r="U107" s="5">
        <f t="shared" si="17"/>
        <v>219.46442256405373</v>
      </c>
      <c r="V107" s="5">
        <f t="shared" si="17"/>
        <v>229.98580221925897</v>
      </c>
    </row>
    <row r="108" spans="1:23" ht="26.4" hidden="1" x14ac:dyDescent="0.3">
      <c r="A108" s="31" t="s">
        <v>65</v>
      </c>
      <c r="B108" s="32">
        <f>+B30/'[1]pop et surface'!D61</f>
        <v>143.37042647755914</v>
      </c>
      <c r="C108" s="32">
        <f>+C30/'[1]pop et surface'!E61</f>
        <v>149.923140638885</v>
      </c>
      <c r="D108" s="32">
        <f>+D30/'[1]pop et surface'!F61</f>
        <v>148.869706810499</v>
      </c>
      <c r="E108" s="32">
        <f>+E30/'[1]pop et surface'!G61</f>
        <v>155.73437863941768</v>
      </c>
      <c r="F108" s="32">
        <f>+F30/'[1]pop et surface'!H61</f>
        <v>157.52149045636997</v>
      </c>
      <c r="G108" s="32">
        <f>+G30/'[1]pop et surface'!I61</f>
        <v>162.64709100701046</v>
      </c>
      <c r="H108" s="32">
        <f>+H30/'[1]pop et surface'!J61</f>
        <v>156.8283889538709</v>
      </c>
      <c r="I108" s="32">
        <f>+I30/'[1]pop et surface'!K61</f>
        <v>171.11399392974428</v>
      </c>
      <c r="J108" s="32">
        <f>+J30/'[1]pop et surface'!L61</f>
        <v>170.52307709249123</v>
      </c>
      <c r="K108" s="32">
        <f>+K30/'[1]pop et surface'!M61</f>
        <v>177.78205606479548</v>
      </c>
      <c r="L108" s="32">
        <f>+L30/'[1]pop et surface'!N61</f>
        <v>184.57496716187265</v>
      </c>
      <c r="M108" s="32">
        <f>+M30/'[1]pop et surface'!O61</f>
        <v>187.54663374285579</v>
      </c>
      <c r="N108" s="32">
        <f>+N30/'[1]pop et surface'!P61</f>
        <v>193.97844356116718</v>
      </c>
      <c r="O108" s="32">
        <f>+O30/'[1]pop et surface'!Q61</f>
        <v>198.0407185836315</v>
      </c>
      <c r="P108" s="32">
        <f>+P30/'[1]pop et surface'!R61</f>
        <v>200.34096419856999</v>
      </c>
      <c r="Q108" s="32">
        <f>+Q30/'[1]pop et surface'!S61</f>
        <v>200.50216060846515</v>
      </c>
      <c r="R108" s="32">
        <f>+R30/'[1]pop et surface'!T61</f>
        <v>203.00238755179777</v>
      </c>
      <c r="S108" s="32">
        <f>+S30/'[1]pop et surface'!U61</f>
        <v>203.85689906732307</v>
      </c>
      <c r="T108" s="32">
        <f>+T30/'[1]pop et surface'!V61</f>
        <v>210.14863697766754</v>
      </c>
      <c r="U108" s="32">
        <f>+U30/'[1]pop et surface'!W61</f>
        <v>211.54905031790915</v>
      </c>
      <c r="V108" s="32">
        <f>+V30/'[1]pop et surface'!X61</f>
        <v>218.76858465046337</v>
      </c>
    </row>
    <row r="109" spans="1:23" hidden="1" x14ac:dyDescent="0.3">
      <c r="A109" s="3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3" ht="28.8" hidden="1" x14ac:dyDescent="0.3">
      <c r="A110" s="28" t="s">
        <v>46</v>
      </c>
      <c r="B110" s="29" t="str">
        <f>+B102</f>
        <v>2002</v>
      </c>
      <c r="C110" s="29" t="str">
        <f t="shared" ref="C110:V110" si="18">+C102</f>
        <v>2003</v>
      </c>
      <c r="D110" s="29" t="str">
        <f t="shared" si="18"/>
        <v>2004</v>
      </c>
      <c r="E110" s="29" t="str">
        <f t="shared" si="18"/>
        <v>2005</v>
      </c>
      <c r="F110" s="29" t="str">
        <f t="shared" si="18"/>
        <v>2006</v>
      </c>
      <c r="G110" s="29" t="str">
        <f t="shared" si="18"/>
        <v>2007</v>
      </c>
      <c r="H110" s="29" t="str">
        <f t="shared" si="18"/>
        <v>2008</v>
      </c>
      <c r="I110" s="29" t="str">
        <f t="shared" si="18"/>
        <v>2009</v>
      </c>
      <c r="J110" s="29" t="str">
        <f t="shared" si="18"/>
        <v>2010</v>
      </c>
      <c r="K110" s="29" t="str">
        <f t="shared" si="18"/>
        <v>2011</v>
      </c>
      <c r="L110" s="29" t="str">
        <f t="shared" si="18"/>
        <v>2012</v>
      </c>
      <c r="M110" s="29" t="str">
        <f t="shared" si="18"/>
        <v>2013</v>
      </c>
      <c r="N110" s="29" t="str">
        <f t="shared" si="18"/>
        <v>2014</v>
      </c>
      <c r="O110" s="29" t="str">
        <f t="shared" si="18"/>
        <v>2015</v>
      </c>
      <c r="P110" s="29" t="str">
        <f t="shared" si="18"/>
        <v>2016</v>
      </c>
      <c r="Q110" s="29" t="str">
        <f t="shared" si="18"/>
        <v>2017</v>
      </c>
      <c r="R110" s="29" t="str">
        <f t="shared" si="18"/>
        <v>2018</v>
      </c>
      <c r="S110" s="29" t="str">
        <f t="shared" si="18"/>
        <v>C 2019</v>
      </c>
      <c r="T110" s="29" t="str">
        <f t="shared" si="18"/>
        <v>C 2020</v>
      </c>
      <c r="U110" s="29" t="str">
        <f t="shared" si="18"/>
        <v>C 2021</v>
      </c>
      <c r="V110" s="29" t="str">
        <f t="shared" si="18"/>
        <v>BM 2022</v>
      </c>
    </row>
    <row r="111" spans="1:23" hidden="1" x14ac:dyDescent="0.3">
      <c r="A111" s="30" t="s">
        <v>66</v>
      </c>
      <c r="B111" s="5">
        <f t="shared" ref="B111:V111" si="19">+B42</f>
        <v>139.31877070393375</v>
      </c>
      <c r="C111" s="5">
        <f t="shared" si="19"/>
        <v>146.33454769483518</v>
      </c>
      <c r="D111" s="5">
        <f t="shared" si="19"/>
        <v>147.74685606639173</v>
      </c>
      <c r="E111" s="5">
        <f t="shared" si="19"/>
        <v>155.42513020833334</v>
      </c>
      <c r="F111" s="5">
        <f t="shared" si="19"/>
        <v>159.21082777169042</v>
      </c>
      <c r="G111" s="5">
        <f t="shared" si="19"/>
        <v>161.1538338798884</v>
      </c>
      <c r="H111" s="5">
        <f t="shared" si="19"/>
        <v>161.67572463768116</v>
      </c>
      <c r="I111" s="5">
        <f t="shared" si="19"/>
        <v>163.54787715169135</v>
      </c>
      <c r="J111" s="5">
        <f t="shared" si="19"/>
        <v>177.40602343926076</v>
      </c>
      <c r="K111" s="5">
        <f t="shared" si="19"/>
        <v>179.76400483091788</v>
      </c>
      <c r="L111" s="5">
        <f t="shared" si="19"/>
        <v>186.63946796912475</v>
      </c>
      <c r="M111" s="5">
        <f t="shared" si="19"/>
        <v>200.94129090132424</v>
      </c>
      <c r="N111" s="5">
        <f t="shared" si="19"/>
        <v>204.52328788518363</v>
      </c>
      <c r="O111" s="5">
        <f t="shared" si="19"/>
        <v>204.58069879215947</v>
      </c>
      <c r="P111" s="5">
        <f t="shared" si="19"/>
        <v>214.65338218295906</v>
      </c>
      <c r="Q111" s="5">
        <f t="shared" si="19"/>
        <v>216.82346625642688</v>
      </c>
      <c r="R111" s="5">
        <f t="shared" si="19"/>
        <v>202.91806202174791</v>
      </c>
      <c r="S111" s="5">
        <f t="shared" si="19"/>
        <v>207.5417196870408</v>
      </c>
      <c r="T111" s="5">
        <f t="shared" si="19"/>
        <v>215.83230923064858</v>
      </c>
      <c r="U111" s="5">
        <f t="shared" si="19"/>
        <v>218.42582131205535</v>
      </c>
      <c r="V111" s="5">
        <f t="shared" si="19"/>
        <v>231.80161982626467</v>
      </c>
    </row>
    <row r="112" spans="1:23" hidden="1" x14ac:dyDescent="0.3">
      <c r="A112" s="30" t="s">
        <v>26</v>
      </c>
      <c r="B112" s="5">
        <f t="shared" ref="B112:V112" si="20">+B45</f>
        <v>158.71953005702889</v>
      </c>
      <c r="C112" s="5">
        <f t="shared" si="20"/>
        <v>159.19825398281503</v>
      </c>
      <c r="D112" s="5">
        <f t="shared" si="20"/>
        <v>164.6258328748701</v>
      </c>
      <c r="E112" s="5">
        <f t="shared" si="20"/>
        <v>174.92059028092777</v>
      </c>
      <c r="F112" s="5">
        <f t="shared" si="20"/>
        <v>174.31686689378998</v>
      </c>
      <c r="G112" s="5">
        <f t="shared" si="20"/>
        <v>176.96302156586967</v>
      </c>
      <c r="H112" s="5">
        <f t="shared" si="20"/>
        <v>179.06447432833241</v>
      </c>
      <c r="I112" s="5">
        <f t="shared" si="20"/>
        <v>205.93503335971954</v>
      </c>
      <c r="J112" s="5">
        <f t="shared" si="20"/>
        <v>226.80269809792475</v>
      </c>
      <c r="K112" s="5">
        <f t="shared" si="20"/>
        <v>260.28795352406007</v>
      </c>
      <c r="L112" s="5">
        <f t="shared" si="20"/>
        <v>294.2401459104542</v>
      </c>
      <c r="M112" s="5">
        <f t="shared" si="20"/>
        <v>312.11289717375013</v>
      </c>
      <c r="N112" s="5">
        <f t="shared" si="20"/>
        <v>316.34246515794189</v>
      </c>
      <c r="O112" s="5">
        <f t="shared" si="20"/>
        <v>307.54034722222224</v>
      </c>
      <c r="P112" s="5">
        <f t="shared" si="20"/>
        <v>315.72844650621903</v>
      </c>
      <c r="Q112" s="5">
        <f t="shared" si="20"/>
        <v>302.97337104520471</v>
      </c>
      <c r="R112" s="5">
        <f t="shared" si="20"/>
        <v>311.34743040529042</v>
      </c>
      <c r="S112" s="5">
        <f t="shared" si="20"/>
        <v>303.32959605392335</v>
      </c>
      <c r="T112" s="5">
        <f t="shared" si="20"/>
        <v>300.07000421980496</v>
      </c>
      <c r="U112" s="5">
        <f t="shared" si="20"/>
        <v>314.76119574557021</v>
      </c>
      <c r="V112" s="5">
        <f t="shared" si="20"/>
        <v>331.77264996168225</v>
      </c>
    </row>
    <row r="113" spans="1:22" hidden="1" x14ac:dyDescent="0.3">
      <c r="A113" s="30" t="s">
        <v>28</v>
      </c>
      <c r="B113" s="5">
        <f t="shared" ref="B113:V113" si="21">+B47</f>
        <v>151.21693121693121</v>
      </c>
      <c r="C113" s="5">
        <f t="shared" si="21"/>
        <v>159.07665333135773</v>
      </c>
      <c r="D113" s="5">
        <f t="shared" si="21"/>
        <v>165.26376146788991</v>
      </c>
      <c r="E113" s="5">
        <f t="shared" si="21"/>
        <v>170.13940511427046</v>
      </c>
      <c r="F113" s="5">
        <f t="shared" si="21"/>
        <v>172.22675250357653</v>
      </c>
      <c r="G113" s="5">
        <f t="shared" si="21"/>
        <v>173.86973591960739</v>
      </c>
      <c r="H113" s="5">
        <f t="shared" si="21"/>
        <v>176.21951478636802</v>
      </c>
      <c r="I113" s="5">
        <f t="shared" si="21"/>
        <v>180.68412680505415</v>
      </c>
      <c r="J113" s="5">
        <f t="shared" si="21"/>
        <v>196.85061268759131</v>
      </c>
      <c r="K113" s="5">
        <f t="shared" si="21"/>
        <v>210.13321262847478</v>
      </c>
      <c r="L113" s="5">
        <f t="shared" si="21"/>
        <v>199.38127400248044</v>
      </c>
      <c r="M113" s="5">
        <f t="shared" si="21"/>
        <v>224.58925371872886</v>
      </c>
      <c r="N113" s="5">
        <f t="shared" si="21"/>
        <v>229.65770263467024</v>
      </c>
      <c r="O113" s="5">
        <f t="shared" si="21"/>
        <v>229.80290866783014</v>
      </c>
      <c r="P113" s="5">
        <f t="shared" si="21"/>
        <v>242.06847748156085</v>
      </c>
      <c r="Q113" s="5">
        <f t="shared" si="21"/>
        <v>246.01572125548867</v>
      </c>
      <c r="R113" s="5">
        <f t="shared" si="21"/>
        <v>228.93673758294793</v>
      </c>
      <c r="S113" s="5">
        <f t="shared" si="21"/>
        <v>237.09163039113326</v>
      </c>
      <c r="T113" s="5">
        <f t="shared" si="21"/>
        <v>246.4396453198066</v>
      </c>
      <c r="U113" s="5">
        <f t="shared" si="21"/>
        <v>249.24887331771805</v>
      </c>
      <c r="V113" s="5">
        <f t="shared" si="21"/>
        <v>264.51219143276825</v>
      </c>
    </row>
    <row r="114" spans="1:22" hidden="1" x14ac:dyDescent="0.3">
      <c r="A114" s="30" t="s">
        <v>30</v>
      </c>
      <c r="B114" s="5">
        <f t="shared" ref="B114:V114" si="22">+B49</f>
        <v>142.30001785146601</v>
      </c>
      <c r="C114" s="5">
        <f t="shared" si="22"/>
        <v>147.48617960499411</v>
      </c>
      <c r="D114" s="5">
        <f t="shared" si="22"/>
        <v>150.06049406266393</v>
      </c>
      <c r="E114" s="5">
        <f t="shared" si="22"/>
        <v>159.32295857988166</v>
      </c>
      <c r="F114" s="5">
        <f t="shared" si="22"/>
        <v>161.31166306042203</v>
      </c>
      <c r="G114" s="5">
        <f t="shared" si="22"/>
        <v>163.92748599761271</v>
      </c>
      <c r="H114" s="5">
        <f t="shared" si="22"/>
        <v>164.91954866482814</v>
      </c>
      <c r="I114" s="5">
        <f t="shared" si="22"/>
        <v>168.42863794727961</v>
      </c>
      <c r="J114" s="5">
        <f t="shared" si="22"/>
        <v>191.389914562775</v>
      </c>
      <c r="K114" s="5">
        <f t="shared" si="22"/>
        <v>178.33419484013601</v>
      </c>
      <c r="L114" s="5">
        <f t="shared" si="22"/>
        <v>188.22026636615101</v>
      </c>
      <c r="M114" s="5">
        <f t="shared" si="22"/>
        <v>206.48988828398532</v>
      </c>
      <c r="N114" s="5">
        <f t="shared" si="22"/>
        <v>209.18761132233215</v>
      </c>
      <c r="O114" s="5">
        <f t="shared" si="22"/>
        <v>209.31061036195885</v>
      </c>
      <c r="P114" s="5">
        <f t="shared" si="22"/>
        <v>219.30709368801772</v>
      </c>
      <c r="Q114" s="5">
        <f t="shared" si="22"/>
        <v>223.68107369110197</v>
      </c>
      <c r="R114" s="5">
        <f t="shared" si="22"/>
        <v>209.34877971686367</v>
      </c>
      <c r="S114" s="5">
        <f t="shared" si="22"/>
        <v>215.74407758489414</v>
      </c>
      <c r="T114" s="5">
        <f t="shared" si="22"/>
        <v>226.41158321954182</v>
      </c>
      <c r="U114" s="5">
        <f t="shared" si="22"/>
        <v>228.03921425057709</v>
      </c>
      <c r="V114" s="5">
        <f t="shared" si="22"/>
        <v>242.00371116660992</v>
      </c>
    </row>
    <row r="115" spans="1:22" hidden="1" x14ac:dyDescent="0.3">
      <c r="A115" s="30" t="s">
        <v>31</v>
      </c>
      <c r="B115" s="5">
        <f t="shared" ref="B115:V115" si="23">+B50</f>
        <v>146.31736838956687</v>
      </c>
      <c r="C115" s="5">
        <f t="shared" si="23"/>
        <v>154.23628458962457</v>
      </c>
      <c r="D115" s="5">
        <f t="shared" si="23"/>
        <v>152.7481087948259</v>
      </c>
      <c r="E115" s="5">
        <f t="shared" si="23"/>
        <v>159.74362677049828</v>
      </c>
      <c r="F115" s="5">
        <f t="shared" si="23"/>
        <v>160.58495346147492</v>
      </c>
      <c r="G115" s="5">
        <f t="shared" si="23"/>
        <v>161.97689175341134</v>
      </c>
      <c r="H115" s="5">
        <f t="shared" si="23"/>
        <v>162.63459305993692</v>
      </c>
      <c r="I115" s="5">
        <f t="shared" si="23"/>
        <v>166.79612487100104</v>
      </c>
      <c r="J115" s="5">
        <f t="shared" si="23"/>
        <v>181.19884262063397</v>
      </c>
      <c r="K115" s="5">
        <f t="shared" si="23"/>
        <v>193.07420956517447</v>
      </c>
      <c r="L115" s="5">
        <f t="shared" si="23"/>
        <v>188.83681477179226</v>
      </c>
      <c r="M115" s="5">
        <f t="shared" si="23"/>
        <v>204.07513008323426</v>
      </c>
      <c r="N115" s="5">
        <f t="shared" si="23"/>
        <v>207.31810292255008</v>
      </c>
      <c r="O115" s="5">
        <f t="shared" si="23"/>
        <v>207.42697375145181</v>
      </c>
      <c r="P115" s="5">
        <f t="shared" si="23"/>
        <v>219.19061835659485</v>
      </c>
      <c r="Q115" s="5">
        <f t="shared" si="23"/>
        <v>226.06932296728215</v>
      </c>
      <c r="R115" s="5">
        <f t="shared" si="23"/>
        <v>211.06425645264994</v>
      </c>
      <c r="S115" s="5">
        <f t="shared" si="23"/>
        <v>216.75749067758071</v>
      </c>
      <c r="T115" s="5">
        <f t="shared" si="23"/>
        <v>228.63045903729679</v>
      </c>
      <c r="U115" s="5">
        <f t="shared" si="23"/>
        <v>231.73186165592281</v>
      </c>
      <c r="V115" s="5">
        <f t="shared" si="23"/>
        <v>245.92248571297949</v>
      </c>
    </row>
    <row r="116" spans="1:22" ht="26.4" hidden="1" x14ac:dyDescent="0.3">
      <c r="A116" s="31" t="s">
        <v>67</v>
      </c>
      <c r="B116" s="32">
        <f>+B31/'[1]pop et surface'!D69</f>
        <v>147.84106724421164</v>
      </c>
      <c r="C116" s="32">
        <f>+C31/'[1]pop et surface'!E69</f>
        <v>152.90646033369461</v>
      </c>
      <c r="D116" s="32">
        <f>+D31/'[1]pop et surface'!F69</f>
        <v>156.03443446928981</v>
      </c>
      <c r="E116" s="32">
        <f>+E31/'[1]pop et surface'!G69</f>
        <v>164.32484496733198</v>
      </c>
      <c r="F116" s="32">
        <f>+F31/'[1]pop et surface'!H69</f>
        <v>165.79896931764566</v>
      </c>
      <c r="G116" s="32">
        <f>+G31/'[1]pop et surface'!I69</f>
        <v>168.01817722857621</v>
      </c>
      <c r="H116" s="32">
        <f>+H31/'[1]pop et surface'!J69</f>
        <v>169.35292917549816</v>
      </c>
      <c r="I116" s="32">
        <f>+I31/'[1]pop et surface'!K69</f>
        <v>178.55815397523193</v>
      </c>
      <c r="J116" s="32">
        <f>+J31/'[1]pop et surface'!L69</f>
        <v>197.36176003858512</v>
      </c>
      <c r="K116" s="32">
        <f>+K31/'[1]pop et surface'!M69</f>
        <v>205.27328514771239</v>
      </c>
      <c r="L116" s="32">
        <f>+L31/'[1]pop et surface'!N69</f>
        <v>215.45492843071165</v>
      </c>
      <c r="M116" s="32">
        <f>+M31/'[1]pop et surface'!O69</f>
        <v>233.57086076423411</v>
      </c>
      <c r="N116" s="32">
        <f>+N31/'[1]pop et surface'!P69</f>
        <v>237.23738144513715</v>
      </c>
      <c r="O116" s="32">
        <f>+O31/'[1]pop et surface'!Q69</f>
        <v>235.24914903270528</v>
      </c>
      <c r="P116" s="32">
        <f>+P31/'[1]pop et surface'!R69</f>
        <v>245.69346384214805</v>
      </c>
      <c r="Q116" s="32">
        <f>+Q31/'[1]pop et surface'!S69</f>
        <v>245.94675506790907</v>
      </c>
      <c r="R116" s="32">
        <f>+R31/'[1]pop et surface'!T69</f>
        <v>237.01875225271692</v>
      </c>
      <c r="S116" s="32">
        <f>+S31/'[1]pop et surface'!U69</f>
        <v>239.81806058784633</v>
      </c>
      <c r="T116" s="32">
        <f>+T31/'[1]pop et surface'!V69</f>
        <v>246.79660082461223</v>
      </c>
      <c r="U116" s="32">
        <f>+U31/'[1]pop et surface'!W69</f>
        <v>252.41178900117563</v>
      </c>
      <c r="V116" s="32">
        <f>+V31/'[1]pop et surface'!X69</f>
        <v>267.29002458169555</v>
      </c>
    </row>
    <row r="117" spans="1:22" hidden="1" x14ac:dyDescent="0.3">
      <c r="A117" s="3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idden="1" x14ac:dyDescent="0.3">
      <c r="A118" s="28" t="s">
        <v>47</v>
      </c>
      <c r="B118" s="29" t="str">
        <f>+B102</f>
        <v>2002</v>
      </c>
      <c r="C118" s="29" t="str">
        <f t="shared" ref="C118:V118" si="24">+C102</f>
        <v>2003</v>
      </c>
      <c r="D118" s="29" t="str">
        <f t="shared" si="24"/>
        <v>2004</v>
      </c>
      <c r="E118" s="29" t="str">
        <f t="shared" si="24"/>
        <v>2005</v>
      </c>
      <c r="F118" s="29" t="str">
        <f t="shared" si="24"/>
        <v>2006</v>
      </c>
      <c r="G118" s="29" t="str">
        <f t="shared" si="24"/>
        <v>2007</v>
      </c>
      <c r="H118" s="29" t="str">
        <f t="shared" si="24"/>
        <v>2008</v>
      </c>
      <c r="I118" s="29" t="str">
        <f t="shared" si="24"/>
        <v>2009</v>
      </c>
      <c r="J118" s="29" t="str">
        <f t="shared" si="24"/>
        <v>2010</v>
      </c>
      <c r="K118" s="29" t="str">
        <f t="shared" si="24"/>
        <v>2011</v>
      </c>
      <c r="L118" s="29" t="str">
        <f t="shared" si="24"/>
        <v>2012</v>
      </c>
      <c r="M118" s="29" t="str">
        <f t="shared" si="24"/>
        <v>2013</v>
      </c>
      <c r="N118" s="29" t="str">
        <f t="shared" si="24"/>
        <v>2014</v>
      </c>
      <c r="O118" s="29" t="str">
        <f t="shared" si="24"/>
        <v>2015</v>
      </c>
      <c r="P118" s="29" t="str">
        <f t="shared" si="24"/>
        <v>2016</v>
      </c>
      <c r="Q118" s="29" t="str">
        <f t="shared" si="24"/>
        <v>2017</v>
      </c>
      <c r="R118" s="29" t="str">
        <f t="shared" si="24"/>
        <v>2018</v>
      </c>
      <c r="S118" s="29" t="str">
        <f t="shared" si="24"/>
        <v>C 2019</v>
      </c>
      <c r="T118" s="29" t="str">
        <f t="shared" si="24"/>
        <v>C 2020</v>
      </c>
      <c r="U118" s="29" t="str">
        <f t="shared" si="24"/>
        <v>C 2021</v>
      </c>
      <c r="V118" s="29" t="str">
        <f t="shared" si="24"/>
        <v>BM 2022</v>
      </c>
    </row>
    <row r="119" spans="1:22" hidden="1" x14ac:dyDescent="0.3">
      <c r="A119" s="30" t="s">
        <v>25</v>
      </c>
      <c r="B119" s="5">
        <f t="shared" ref="B119:V119" si="25">+B44</f>
        <v>177.60954232502849</v>
      </c>
      <c r="C119" s="5">
        <f t="shared" si="25"/>
        <v>185.79414417708867</v>
      </c>
      <c r="D119" s="5">
        <f t="shared" si="25"/>
        <v>174.25905858449036</v>
      </c>
      <c r="E119" s="5">
        <f t="shared" si="25"/>
        <v>185.9489743776918</v>
      </c>
      <c r="F119" s="5">
        <f t="shared" si="25"/>
        <v>186.75131768088164</v>
      </c>
      <c r="G119" s="5">
        <f t="shared" si="25"/>
        <v>166.54555760238063</v>
      </c>
      <c r="H119" s="5">
        <f t="shared" si="25"/>
        <v>145.84235047317139</v>
      </c>
      <c r="I119" s="5">
        <f t="shared" si="25"/>
        <v>179.18802215480787</v>
      </c>
      <c r="J119" s="5">
        <f t="shared" si="25"/>
        <v>172.28932178932178</v>
      </c>
      <c r="K119" s="5">
        <f t="shared" si="25"/>
        <v>185.97206421106128</v>
      </c>
      <c r="L119" s="5">
        <f t="shared" si="25"/>
        <v>188.66278031734868</v>
      </c>
      <c r="M119" s="5">
        <f t="shared" si="25"/>
        <v>190.9740237518387</v>
      </c>
      <c r="N119" s="5">
        <f t="shared" si="25"/>
        <v>197.62877463544919</v>
      </c>
      <c r="O119" s="5">
        <f t="shared" si="25"/>
        <v>199.98444893421421</v>
      </c>
      <c r="P119" s="5">
        <f t="shared" si="25"/>
        <v>202.95368376430693</v>
      </c>
      <c r="Q119" s="5">
        <f t="shared" si="25"/>
        <v>198.83498903277513</v>
      </c>
      <c r="R119" s="5">
        <f t="shared" si="25"/>
        <v>201.61896727074878</v>
      </c>
      <c r="S119" s="5">
        <f t="shared" si="25"/>
        <v>200.39600657473071</v>
      </c>
      <c r="T119" s="5">
        <f t="shared" si="25"/>
        <v>214.00769665587029</v>
      </c>
      <c r="U119" s="5">
        <f t="shared" si="25"/>
        <v>222.68271006186507</v>
      </c>
      <c r="V119" s="5">
        <f t="shared" si="25"/>
        <v>233.92062589228445</v>
      </c>
    </row>
    <row r="120" spans="1:22" hidden="1" x14ac:dyDescent="0.3">
      <c r="A120" s="30" t="s">
        <v>29</v>
      </c>
      <c r="B120" s="5">
        <f t="shared" ref="B120:V120" si="26">+B48</f>
        <v>143.51779447947618</v>
      </c>
      <c r="C120" s="5">
        <f t="shared" si="26"/>
        <v>168.99653221872074</v>
      </c>
      <c r="D120" s="5">
        <f t="shared" si="26"/>
        <v>197.11852757188666</v>
      </c>
      <c r="E120" s="5">
        <f t="shared" si="26"/>
        <v>180.02929408586243</v>
      </c>
      <c r="F120" s="5">
        <f t="shared" si="26"/>
        <v>206.56595838010088</v>
      </c>
      <c r="G120" s="5">
        <f t="shared" si="26"/>
        <v>218.88980381108493</v>
      </c>
      <c r="H120" s="5">
        <f t="shared" si="26"/>
        <v>218.26522289639956</v>
      </c>
      <c r="I120" s="5">
        <f t="shared" si="26"/>
        <v>223.68972980376529</v>
      </c>
      <c r="J120" s="5">
        <f t="shared" si="26"/>
        <v>223.88592407368145</v>
      </c>
      <c r="K120" s="5">
        <f t="shared" si="26"/>
        <v>220.0133573392375</v>
      </c>
      <c r="L120" s="5">
        <f t="shared" si="26"/>
        <v>228.77251423434222</v>
      </c>
      <c r="M120" s="5">
        <f t="shared" si="26"/>
        <v>249.17532392894461</v>
      </c>
      <c r="N120" s="5">
        <f t="shared" si="26"/>
        <v>257.54979203667256</v>
      </c>
      <c r="O120" s="5">
        <f t="shared" si="26"/>
        <v>254.25117398588858</v>
      </c>
      <c r="P120" s="5">
        <f t="shared" si="26"/>
        <v>251.91152780537988</v>
      </c>
      <c r="Q120" s="5">
        <f t="shared" si="26"/>
        <v>275.72629980056581</v>
      </c>
      <c r="R120" s="5">
        <f t="shared" si="26"/>
        <v>252.89486111913817</v>
      </c>
      <c r="S120" s="5">
        <f t="shared" si="26"/>
        <v>263.13714880979791</v>
      </c>
      <c r="T120" s="5">
        <f t="shared" si="26"/>
        <v>253.65231593481832</v>
      </c>
      <c r="U120" s="5">
        <f t="shared" si="26"/>
        <v>254.06981334583026</v>
      </c>
      <c r="V120" s="5">
        <f t="shared" si="26"/>
        <v>254.06981334583026</v>
      </c>
    </row>
    <row r="121" spans="1:22" hidden="1" x14ac:dyDescent="0.3">
      <c r="A121" s="30" t="s">
        <v>68</v>
      </c>
      <c r="B121" s="5">
        <f t="shared" ref="B121:V121" si="27">+B52</f>
        <v>215.61051497118223</v>
      </c>
      <c r="C121" s="5">
        <f t="shared" si="27"/>
        <v>203.62971194838113</v>
      </c>
      <c r="D121" s="5">
        <f t="shared" si="27"/>
        <v>231.7164261794656</v>
      </c>
      <c r="E121" s="5">
        <f t="shared" si="27"/>
        <v>209.37396085336016</v>
      </c>
      <c r="F121" s="5">
        <f t="shared" si="27"/>
        <v>219.09635626341355</v>
      </c>
      <c r="G121" s="5">
        <f t="shared" si="27"/>
        <v>216.63948890924118</v>
      </c>
      <c r="H121" s="5">
        <f t="shared" si="27"/>
        <v>218.68610589145572</v>
      </c>
      <c r="I121" s="5">
        <f t="shared" si="27"/>
        <v>223.89958872943646</v>
      </c>
      <c r="J121" s="5">
        <f t="shared" si="27"/>
        <v>238.92442647027522</v>
      </c>
      <c r="K121" s="5">
        <f t="shared" si="27"/>
        <v>246.06030058423997</v>
      </c>
      <c r="L121" s="5">
        <f t="shared" si="27"/>
        <v>259.2751757859856</v>
      </c>
      <c r="M121" s="5">
        <f t="shared" si="27"/>
        <v>266.12604958612064</v>
      </c>
      <c r="N121" s="5">
        <f t="shared" si="27"/>
        <v>273.4506143479984</v>
      </c>
      <c r="O121" s="5">
        <f t="shared" si="27"/>
        <v>278.69480107782533</v>
      </c>
      <c r="P121" s="5">
        <f t="shared" si="27"/>
        <v>277.66604157207996</v>
      </c>
      <c r="Q121" s="5">
        <f t="shared" si="27"/>
        <v>294.47910681381387</v>
      </c>
      <c r="R121" s="5">
        <f t="shared" si="27"/>
        <v>275.11298548058079</v>
      </c>
      <c r="S121" s="5">
        <f t="shared" si="27"/>
        <v>294.92583663238304</v>
      </c>
      <c r="T121" s="5">
        <f t="shared" si="27"/>
        <v>303.19734329079267</v>
      </c>
      <c r="U121" s="5">
        <f t="shared" si="27"/>
        <v>313.00952069273927</v>
      </c>
      <c r="V121" s="5">
        <f t="shared" si="27"/>
        <v>308.67300796812748</v>
      </c>
    </row>
    <row r="122" spans="1:22" hidden="1" x14ac:dyDescent="0.3">
      <c r="A122" s="30" t="s">
        <v>69</v>
      </c>
      <c r="B122" s="5">
        <f t="shared" ref="B122:V122" si="28">+B53</f>
        <v>270.19367032967034</v>
      </c>
      <c r="C122" s="5">
        <f t="shared" si="28"/>
        <v>271.7747724317295</v>
      </c>
      <c r="D122" s="5">
        <f t="shared" si="28"/>
        <v>282.05923070247752</v>
      </c>
      <c r="E122" s="5">
        <f t="shared" si="28"/>
        <v>291.23848414138797</v>
      </c>
      <c r="F122" s="5">
        <f t="shared" si="28"/>
        <v>255.47287345587301</v>
      </c>
      <c r="G122" s="5">
        <f t="shared" si="28"/>
        <v>312.65675846121508</v>
      </c>
      <c r="H122" s="5">
        <f t="shared" si="28"/>
        <v>319.90775396627629</v>
      </c>
      <c r="I122" s="5">
        <f t="shared" si="28"/>
        <v>344.29907444907678</v>
      </c>
      <c r="J122" s="5">
        <f t="shared" si="28"/>
        <v>342.54928240564965</v>
      </c>
      <c r="K122" s="5">
        <f t="shared" si="28"/>
        <v>381.16608450910155</v>
      </c>
      <c r="L122" s="5">
        <f t="shared" si="28"/>
        <v>402.19237414314148</v>
      </c>
      <c r="M122" s="5">
        <f t="shared" si="28"/>
        <v>428.63183335171095</v>
      </c>
      <c r="N122" s="5">
        <f t="shared" si="28"/>
        <v>438.74979050533756</v>
      </c>
      <c r="O122" s="5">
        <f t="shared" si="28"/>
        <v>435.41189082394266</v>
      </c>
      <c r="P122" s="5">
        <f t="shared" si="28"/>
        <v>455.38561674330339</v>
      </c>
      <c r="Q122" s="5">
        <f t="shared" si="28"/>
        <v>460.20566734279919</v>
      </c>
      <c r="R122" s="5">
        <f t="shared" si="28"/>
        <v>436.7532010210121</v>
      </c>
      <c r="S122" s="5">
        <f t="shared" si="28"/>
        <v>438.59266416578646</v>
      </c>
      <c r="T122" s="5">
        <f t="shared" si="28"/>
        <v>496.89176637451362</v>
      </c>
      <c r="U122" s="5">
        <f t="shared" si="28"/>
        <v>493.09400715233738</v>
      </c>
      <c r="V122" s="5">
        <f t="shared" si="28"/>
        <v>507.88682716413513</v>
      </c>
    </row>
    <row r="123" spans="1:22" ht="26.4" hidden="1" x14ac:dyDescent="0.3">
      <c r="A123" s="31" t="s">
        <v>70</v>
      </c>
      <c r="B123" s="32">
        <f>+B32/'[1]pop et surface'!D76</f>
        <v>184.22824676585992</v>
      </c>
      <c r="C123" s="32">
        <f>+C32/'[1]pop et surface'!E76</f>
        <v>193.88687494886133</v>
      </c>
      <c r="D123" s="32">
        <f>+D32/'[1]pop et surface'!F76</f>
        <v>210.84747665122737</v>
      </c>
      <c r="E123" s="32">
        <f>+E32/'[1]pop et surface'!G76</f>
        <v>202.10895164807943</v>
      </c>
      <c r="F123" s="32">
        <f>+F32/'[1]pop et surface'!H76</f>
        <v>211.26837485901225</v>
      </c>
      <c r="G123" s="32">
        <f>+G32/'[1]pop et surface'!I76</f>
        <v>218.43022086759586</v>
      </c>
      <c r="H123" s="32">
        <f>+H32/'[1]pop et surface'!J76</f>
        <v>214.92795570441132</v>
      </c>
      <c r="I123" s="32">
        <f>+I32/'[1]pop et surface'!K76</f>
        <v>229.39420499073029</v>
      </c>
      <c r="J123" s="32">
        <f>+J32/'[1]pop et surface'!L76</f>
        <v>231.68696377126568</v>
      </c>
      <c r="K123" s="32">
        <f>+K32/'[1]pop et surface'!M76</f>
        <v>240.33205588026922</v>
      </c>
      <c r="L123" s="32">
        <f>+L32/'[1]pop et surface'!N76</f>
        <v>250.13021318102875</v>
      </c>
      <c r="M123" s="32">
        <f>+M32/'[1]pop et surface'!O76</f>
        <v>263.81695992847114</v>
      </c>
      <c r="N123" s="32">
        <f>+N32/'[1]pop et surface'!P76</f>
        <v>271.9662048192771</v>
      </c>
      <c r="O123" s="32">
        <f>+O32/'[1]pop et surface'!Q76</f>
        <v>271.67327548237006</v>
      </c>
      <c r="P123" s="32">
        <f>+P32/'[1]pop et surface'!R76</f>
        <v>273.59489648072417</v>
      </c>
      <c r="Q123" s="32">
        <f>+Q32/'[1]pop et surface'!S76</f>
        <v>286.62794133797883</v>
      </c>
      <c r="R123" s="32">
        <f>+R32/'[1]pop et surface'!T76</f>
        <v>270.07504327293896</v>
      </c>
      <c r="S123" s="32">
        <f>+S32/'[1]pop et surface'!U76</f>
        <v>279.01192391309456</v>
      </c>
      <c r="T123" s="32">
        <f>+T32/'[1]pop et surface'!V76</f>
        <v>287.54184804013499</v>
      </c>
      <c r="U123" s="32">
        <f>+U32/'[1]pop et surface'!W76</f>
        <v>291.14889822239195</v>
      </c>
      <c r="V123" s="32">
        <f>+V32/'[1]pop et surface'!X76</f>
        <v>294.59494576669073</v>
      </c>
    </row>
    <row r="124" spans="1:22" hidden="1" x14ac:dyDescent="0.3">
      <c r="A124" s="3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28.8" hidden="1" x14ac:dyDescent="0.3">
      <c r="A125" s="28" t="s">
        <v>48</v>
      </c>
      <c r="B125" s="29" t="str">
        <f>+B118</f>
        <v>2002</v>
      </c>
      <c r="C125" s="29" t="str">
        <f t="shared" ref="C125:V125" si="29">+C118</f>
        <v>2003</v>
      </c>
      <c r="D125" s="29" t="str">
        <f t="shared" si="29"/>
        <v>2004</v>
      </c>
      <c r="E125" s="29" t="str">
        <f t="shared" si="29"/>
        <v>2005</v>
      </c>
      <c r="F125" s="29" t="str">
        <f t="shared" si="29"/>
        <v>2006</v>
      </c>
      <c r="G125" s="29" t="str">
        <f t="shared" si="29"/>
        <v>2007</v>
      </c>
      <c r="H125" s="29" t="str">
        <f t="shared" si="29"/>
        <v>2008</v>
      </c>
      <c r="I125" s="29" t="str">
        <f t="shared" si="29"/>
        <v>2009</v>
      </c>
      <c r="J125" s="29" t="str">
        <f t="shared" si="29"/>
        <v>2010</v>
      </c>
      <c r="K125" s="29" t="str">
        <f t="shared" si="29"/>
        <v>2011</v>
      </c>
      <c r="L125" s="29" t="str">
        <f t="shared" si="29"/>
        <v>2012</v>
      </c>
      <c r="M125" s="29" t="str">
        <f t="shared" si="29"/>
        <v>2013</v>
      </c>
      <c r="N125" s="29" t="str">
        <f t="shared" si="29"/>
        <v>2014</v>
      </c>
      <c r="O125" s="29" t="str">
        <f t="shared" si="29"/>
        <v>2015</v>
      </c>
      <c r="P125" s="29" t="str">
        <f t="shared" si="29"/>
        <v>2016</v>
      </c>
      <c r="Q125" s="29" t="str">
        <f t="shared" si="29"/>
        <v>2017</v>
      </c>
      <c r="R125" s="29" t="str">
        <f t="shared" si="29"/>
        <v>2018</v>
      </c>
      <c r="S125" s="29" t="str">
        <f t="shared" si="29"/>
        <v>C 2019</v>
      </c>
      <c r="T125" s="29" t="str">
        <f t="shared" si="29"/>
        <v>C 2020</v>
      </c>
      <c r="U125" s="29" t="str">
        <f t="shared" si="29"/>
        <v>C 2021</v>
      </c>
      <c r="V125" s="29" t="str">
        <f t="shared" si="29"/>
        <v>BM 2022</v>
      </c>
    </row>
    <row r="126" spans="1:22" hidden="1" x14ac:dyDescent="0.3">
      <c r="A126" s="30" t="s">
        <v>21</v>
      </c>
      <c r="B126" s="5">
        <f t="shared" ref="B126:V126" si="30">+B40</f>
        <v>140.20244302926753</v>
      </c>
      <c r="C126" s="5">
        <f t="shared" si="30"/>
        <v>137.71953704813697</v>
      </c>
      <c r="D126" s="5">
        <f t="shared" si="30"/>
        <v>153.96224462293137</v>
      </c>
      <c r="E126" s="5">
        <f t="shared" si="30"/>
        <v>196.66574279379157</v>
      </c>
      <c r="F126" s="5">
        <f t="shared" si="30"/>
        <v>175.3503869348304</v>
      </c>
      <c r="G126" s="5">
        <f t="shared" si="30"/>
        <v>172.49378592432456</v>
      </c>
      <c r="H126" s="5">
        <f t="shared" si="30"/>
        <v>173.30854317000555</v>
      </c>
      <c r="I126" s="5">
        <f t="shared" si="30"/>
        <v>175.26770970001283</v>
      </c>
      <c r="J126" s="5">
        <f t="shared" si="30"/>
        <v>186.20364654505147</v>
      </c>
      <c r="K126" s="5">
        <f t="shared" si="30"/>
        <v>196.2450144562236</v>
      </c>
      <c r="L126" s="5">
        <f t="shared" si="30"/>
        <v>197.05735134212205</v>
      </c>
      <c r="M126" s="5">
        <f t="shared" si="30"/>
        <v>202.05691553119107</v>
      </c>
      <c r="N126" s="5">
        <f t="shared" si="30"/>
        <v>198.07819201583635</v>
      </c>
      <c r="O126" s="5">
        <f t="shared" si="30"/>
        <v>201.75875941271534</v>
      </c>
      <c r="P126" s="5">
        <f t="shared" si="30"/>
        <v>203.9009641263244</v>
      </c>
      <c r="Q126" s="5">
        <f t="shared" si="30"/>
        <v>206.76848977934895</v>
      </c>
      <c r="R126" s="5">
        <f t="shared" si="30"/>
        <v>207.28221317430015</v>
      </c>
      <c r="S126" s="5">
        <f t="shared" si="30"/>
        <v>210.50827179778472</v>
      </c>
      <c r="T126" s="5">
        <f t="shared" si="30"/>
        <v>211.78428805413321</v>
      </c>
      <c r="U126" s="5">
        <f t="shared" si="30"/>
        <v>215.94106512806633</v>
      </c>
      <c r="V126" s="5">
        <f t="shared" si="30"/>
        <v>216.29534401167894</v>
      </c>
    </row>
    <row r="127" spans="1:22" hidden="1" x14ac:dyDescent="0.3">
      <c r="A127" s="30" t="s">
        <v>27</v>
      </c>
      <c r="B127" s="5">
        <f t="shared" ref="B127:V127" si="31">+B46</f>
        <v>186.24156199265147</v>
      </c>
      <c r="C127" s="5">
        <f t="shared" si="31"/>
        <v>180.97161456682096</v>
      </c>
      <c r="D127" s="5">
        <f t="shared" si="31"/>
        <v>203.18612153670983</v>
      </c>
      <c r="E127" s="5">
        <f t="shared" si="31"/>
        <v>177.5672379350226</v>
      </c>
      <c r="F127" s="5">
        <f t="shared" si="31"/>
        <v>191.62346235252207</v>
      </c>
      <c r="G127" s="5">
        <f t="shared" si="31"/>
        <v>189.38116146135366</v>
      </c>
      <c r="H127" s="5">
        <f t="shared" si="31"/>
        <v>190.72322414427677</v>
      </c>
      <c r="I127" s="5">
        <f t="shared" si="31"/>
        <v>193.95281065980666</v>
      </c>
      <c r="J127" s="5">
        <f t="shared" si="31"/>
        <v>210.5824147399419</v>
      </c>
      <c r="K127" s="5">
        <f t="shared" si="31"/>
        <v>221.88724487827463</v>
      </c>
      <c r="L127" s="5">
        <f t="shared" si="31"/>
        <v>223.40512454981993</v>
      </c>
      <c r="M127" s="5">
        <f t="shared" si="31"/>
        <v>225.04870057752109</v>
      </c>
      <c r="N127" s="5">
        <f t="shared" si="31"/>
        <v>227.44464822830312</v>
      </c>
      <c r="O127" s="5">
        <f t="shared" si="31"/>
        <v>229.9355595142878</v>
      </c>
      <c r="P127" s="5">
        <f t="shared" si="31"/>
        <v>243.8989212953806</v>
      </c>
      <c r="Q127" s="5">
        <f t="shared" si="31"/>
        <v>243.09970006816633</v>
      </c>
      <c r="R127" s="5">
        <f t="shared" si="31"/>
        <v>238.70167440365663</v>
      </c>
      <c r="S127" s="5">
        <f t="shared" si="31"/>
        <v>241.32579900158115</v>
      </c>
      <c r="T127" s="5">
        <f t="shared" si="31"/>
        <v>236.59408935861862</v>
      </c>
      <c r="U127" s="5">
        <f t="shared" si="31"/>
        <v>255.85695279046215</v>
      </c>
      <c r="V127" s="5">
        <f t="shared" si="31"/>
        <v>254.5140670919138</v>
      </c>
    </row>
    <row r="128" spans="1:22" hidden="1" x14ac:dyDescent="0.3">
      <c r="A128" s="30" t="s">
        <v>71</v>
      </c>
      <c r="B128" s="5">
        <f t="shared" ref="B128:V128" si="32">+B51</f>
        <v>142.43402266213067</v>
      </c>
      <c r="C128" s="5">
        <f t="shared" si="32"/>
        <v>152.00821770350632</v>
      </c>
      <c r="D128" s="5">
        <f t="shared" si="32"/>
        <v>148.92340594465148</v>
      </c>
      <c r="E128" s="5">
        <f t="shared" si="32"/>
        <v>158.44424350483953</v>
      </c>
      <c r="F128" s="5">
        <f t="shared" si="32"/>
        <v>160.42506015498827</v>
      </c>
      <c r="G128" s="5">
        <f t="shared" si="32"/>
        <v>161.68537718051746</v>
      </c>
      <c r="H128" s="5">
        <f t="shared" si="32"/>
        <v>162.47175622057031</v>
      </c>
      <c r="I128" s="5">
        <f t="shared" si="32"/>
        <v>165.70153974456173</v>
      </c>
      <c r="J128" s="5">
        <f t="shared" si="32"/>
        <v>178.91789557841258</v>
      </c>
      <c r="K128" s="5">
        <f t="shared" si="32"/>
        <v>180.81855046711652</v>
      </c>
      <c r="L128" s="5">
        <f t="shared" si="32"/>
        <v>180.82112053081698</v>
      </c>
      <c r="M128" s="5">
        <f t="shared" si="32"/>
        <v>191.73515715296924</v>
      </c>
      <c r="N128" s="5">
        <f t="shared" si="32"/>
        <v>204.76828325637294</v>
      </c>
      <c r="O128" s="5">
        <f t="shared" si="32"/>
        <v>212.73093914790323</v>
      </c>
      <c r="P128" s="5">
        <f t="shared" si="32"/>
        <v>215.81415526059678</v>
      </c>
      <c r="Q128" s="5">
        <f t="shared" si="32"/>
        <v>222.18966355855903</v>
      </c>
      <c r="R128" s="5">
        <f t="shared" si="32"/>
        <v>208.21587547033658</v>
      </c>
      <c r="S128" s="5">
        <f t="shared" si="32"/>
        <v>214.94121401161479</v>
      </c>
      <c r="T128" s="5">
        <f t="shared" si="32"/>
        <v>225.19493054634157</v>
      </c>
      <c r="U128" s="5">
        <f t="shared" si="32"/>
        <v>227.04770130055448</v>
      </c>
      <c r="V128" s="5">
        <f t="shared" si="32"/>
        <v>240.9515553652968</v>
      </c>
    </row>
    <row r="129" spans="1:22" hidden="1" x14ac:dyDescent="0.3">
      <c r="A129" s="30" t="s">
        <v>35</v>
      </c>
      <c r="B129" s="5">
        <f t="shared" ref="B129:V129" si="33">+B54</f>
        <v>219.33323123190021</v>
      </c>
      <c r="C129" s="5">
        <f t="shared" si="33"/>
        <v>214.71591947809196</v>
      </c>
      <c r="D129" s="5">
        <f t="shared" si="33"/>
        <v>225.2249553300137</v>
      </c>
      <c r="E129" s="5">
        <f t="shared" si="33"/>
        <v>198.83939297848244</v>
      </c>
      <c r="F129" s="5">
        <f t="shared" si="33"/>
        <v>153.57242777767851</v>
      </c>
      <c r="G129" s="5">
        <f t="shared" si="33"/>
        <v>219.55163754592795</v>
      </c>
      <c r="H129" s="5">
        <f t="shared" si="33"/>
        <v>185.01601047923543</v>
      </c>
      <c r="I129" s="5">
        <f t="shared" si="33"/>
        <v>227.22405411118157</v>
      </c>
      <c r="J129" s="5">
        <f t="shared" si="33"/>
        <v>230.70641414807972</v>
      </c>
      <c r="K129" s="5">
        <f t="shared" si="33"/>
        <v>253.94332144903547</v>
      </c>
      <c r="L129" s="5">
        <f t="shared" si="33"/>
        <v>265.46235136637262</v>
      </c>
      <c r="M129" s="5">
        <f t="shared" si="33"/>
        <v>267.90843652124636</v>
      </c>
      <c r="N129" s="5">
        <f t="shared" si="33"/>
        <v>274.70363362815721</v>
      </c>
      <c r="O129" s="5">
        <f t="shared" si="33"/>
        <v>274.11768297336488</v>
      </c>
      <c r="P129" s="5">
        <f t="shared" si="33"/>
        <v>279.95623350177237</v>
      </c>
      <c r="Q129" s="5">
        <f t="shared" si="33"/>
        <v>272.37081643390809</v>
      </c>
      <c r="R129" s="5">
        <f t="shared" si="33"/>
        <v>281.29182580257122</v>
      </c>
      <c r="S129" s="5">
        <f t="shared" si="33"/>
        <v>281.65331372975567</v>
      </c>
      <c r="T129" s="5">
        <f t="shared" si="33"/>
        <v>302.35521366877765</v>
      </c>
      <c r="U129" s="5">
        <f t="shared" si="33"/>
        <v>308.63535385809161</v>
      </c>
      <c r="V129" s="5">
        <f t="shared" si="33"/>
        <v>321.90597081802349</v>
      </c>
    </row>
    <row r="130" spans="1:22" ht="26.4" hidden="1" x14ac:dyDescent="0.3">
      <c r="A130" s="31" t="s">
        <v>72</v>
      </c>
      <c r="B130" s="32">
        <f>+B33/'[1]pop et surface'!D83</f>
        <v>174.16904967683752</v>
      </c>
      <c r="C130" s="32">
        <f>+C33/'[1]pop et surface'!E83</f>
        <v>173.288427156452</v>
      </c>
      <c r="D130" s="32">
        <f>+D33/'[1]pop et surface'!F83</f>
        <v>183.78667421565135</v>
      </c>
      <c r="E130" s="32">
        <f>+E33/'[1]pop et surface'!G83</f>
        <v>185.55483894409826</v>
      </c>
      <c r="F130" s="32">
        <f>+F33/'[1]pop et surface'!H83</f>
        <v>166.84618385173133</v>
      </c>
      <c r="G130" s="32">
        <f>+G33/'[1]pop et surface'!I83</f>
        <v>187.95906486613296</v>
      </c>
      <c r="H130" s="32">
        <f>+H33/'[1]pop et surface'!J83</f>
        <v>177.05727161608723</v>
      </c>
      <c r="I130" s="32">
        <f>+I33/'[1]pop et surface'!K83</f>
        <v>192.87972424803877</v>
      </c>
      <c r="J130" s="32">
        <f>+J33/'[1]pop et surface'!L83</f>
        <v>202.61217658748677</v>
      </c>
      <c r="K130" s="32">
        <f>+K33/'[1]pop et surface'!M83</f>
        <v>215.24136482835243</v>
      </c>
      <c r="L130" s="32">
        <f>+L33/'[1]pop et surface'!N83</f>
        <v>219.3722810183543</v>
      </c>
      <c r="M130" s="32">
        <f>+M33/'[1]pop et surface'!O83</f>
        <v>224.62856948610482</v>
      </c>
      <c r="N130" s="32">
        <f>+N33/'[1]pop et surface'!P83</f>
        <v>229.17667038570272</v>
      </c>
      <c r="O130" s="32">
        <f>+O33/'[1]pop et surface'!Q83</f>
        <v>232.11415313481592</v>
      </c>
      <c r="P130" s="32">
        <f>+P33/'[1]pop et surface'!R83</f>
        <v>237.36488400078571</v>
      </c>
      <c r="Q130" s="32">
        <f>+Q33/'[1]pop et surface'!S83</f>
        <v>237.09940603183881</v>
      </c>
      <c r="R130" s="32">
        <f>+R33/'[1]pop et surface'!T83</f>
        <v>236.19958479741842</v>
      </c>
      <c r="S130" s="32">
        <f>+S33/'[1]pop et surface'!U83</f>
        <v>239.15072583301787</v>
      </c>
      <c r="T130" s="32">
        <f>+T33/'[1]pop et surface'!V83</f>
        <v>247.90332671967394</v>
      </c>
      <c r="U130" s="32">
        <f>+U33/'[1]pop et surface'!W83</f>
        <v>254.00380422440915</v>
      </c>
      <c r="V130" s="32">
        <f>+V33/'[1]pop et surface'!X83</f>
        <v>261.54767966491164</v>
      </c>
    </row>
    <row r="131" spans="1:22" hidden="1" x14ac:dyDescent="0.3">
      <c r="A131" s="30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idden="1" x14ac:dyDescent="0.3">
      <c r="A132" s="28" t="s">
        <v>73</v>
      </c>
      <c r="B132" s="29" t="str">
        <f>+B125</f>
        <v>2002</v>
      </c>
      <c r="C132" s="29" t="str">
        <f t="shared" ref="C132:V132" si="34">+C125</f>
        <v>2003</v>
      </c>
      <c r="D132" s="29" t="str">
        <f t="shared" si="34"/>
        <v>2004</v>
      </c>
      <c r="E132" s="29" t="str">
        <f t="shared" si="34"/>
        <v>2005</v>
      </c>
      <c r="F132" s="29" t="str">
        <f t="shared" si="34"/>
        <v>2006</v>
      </c>
      <c r="G132" s="29" t="str">
        <f t="shared" si="34"/>
        <v>2007</v>
      </c>
      <c r="H132" s="29" t="str">
        <f t="shared" si="34"/>
        <v>2008</v>
      </c>
      <c r="I132" s="29" t="str">
        <f t="shared" si="34"/>
        <v>2009</v>
      </c>
      <c r="J132" s="29" t="str">
        <f t="shared" si="34"/>
        <v>2010</v>
      </c>
      <c r="K132" s="29" t="str">
        <f t="shared" si="34"/>
        <v>2011</v>
      </c>
      <c r="L132" s="29" t="str">
        <f t="shared" si="34"/>
        <v>2012</v>
      </c>
      <c r="M132" s="29" t="str">
        <f t="shared" si="34"/>
        <v>2013</v>
      </c>
      <c r="N132" s="29" t="str">
        <f t="shared" si="34"/>
        <v>2014</v>
      </c>
      <c r="O132" s="29" t="str">
        <f t="shared" si="34"/>
        <v>2015</v>
      </c>
      <c r="P132" s="29" t="str">
        <f t="shared" si="34"/>
        <v>2016</v>
      </c>
      <c r="Q132" s="29" t="str">
        <f t="shared" si="34"/>
        <v>2017</v>
      </c>
      <c r="R132" s="29" t="str">
        <f t="shared" si="34"/>
        <v>2018</v>
      </c>
      <c r="S132" s="29" t="str">
        <f t="shared" si="34"/>
        <v>C 2019</v>
      </c>
      <c r="T132" s="29" t="str">
        <f t="shared" si="34"/>
        <v>C 2020</v>
      </c>
      <c r="U132" s="29" t="str">
        <f t="shared" si="34"/>
        <v>C 2021</v>
      </c>
      <c r="V132" s="29" t="str">
        <f t="shared" si="34"/>
        <v>BM 2022</v>
      </c>
    </row>
    <row r="133" spans="1:22" hidden="1" x14ac:dyDescent="0.3">
      <c r="A133" s="30" t="s">
        <v>24</v>
      </c>
      <c r="B133" s="5">
        <f t="shared" ref="B133:V133" si="35">+B43</f>
        <v>526.62937175455272</v>
      </c>
      <c r="C133" s="5">
        <f t="shared" si="35"/>
        <v>591.22028515924615</v>
      </c>
      <c r="D133" s="5">
        <f t="shared" si="35"/>
        <v>604.98886074784878</v>
      </c>
      <c r="E133" s="5">
        <f t="shared" si="35"/>
        <v>572.49060222746459</v>
      </c>
      <c r="F133" s="5">
        <f t="shared" si="35"/>
        <v>564.85523262238917</v>
      </c>
      <c r="G133" s="5">
        <f t="shared" si="35"/>
        <v>568.14855081998678</v>
      </c>
      <c r="H133" s="5">
        <f t="shared" si="35"/>
        <v>713.12426464167447</v>
      </c>
      <c r="I133" s="5">
        <f t="shared" si="35"/>
        <v>571.30471941686176</v>
      </c>
      <c r="J133" s="5">
        <f t="shared" si="35"/>
        <v>605.1076377693073</v>
      </c>
      <c r="K133" s="5">
        <f t="shared" si="35"/>
        <v>594.83855155934077</v>
      </c>
      <c r="L133" s="5">
        <f t="shared" si="35"/>
        <v>630.20476843426604</v>
      </c>
      <c r="M133" s="5">
        <f t="shared" si="35"/>
        <v>633.20919929290051</v>
      </c>
      <c r="N133" s="5">
        <f t="shared" si="35"/>
        <v>641.30073887809772</v>
      </c>
      <c r="O133" s="5">
        <f t="shared" si="35"/>
        <v>652.4401910171249</v>
      </c>
      <c r="P133" s="5">
        <f t="shared" si="35"/>
        <v>641.41410188628527</v>
      </c>
      <c r="Q133" s="5">
        <f t="shared" si="35"/>
        <v>653.6131815117958</v>
      </c>
      <c r="R133" s="5">
        <f t="shared" si="35"/>
        <v>645.81247839934849</v>
      </c>
      <c r="S133" s="5">
        <f t="shared" si="35"/>
        <v>636.70699432112076</v>
      </c>
      <c r="T133" s="5">
        <f t="shared" si="35"/>
        <v>638.21788825680835</v>
      </c>
      <c r="U133" s="5">
        <f t="shared" si="35"/>
        <v>632.02746565302061</v>
      </c>
      <c r="V133" s="5">
        <f t="shared" si="35"/>
        <v>632.02746565302061</v>
      </c>
    </row>
    <row r="134" spans="1:22" hidden="1" x14ac:dyDescent="0.3">
      <c r="A134" s="31" t="s">
        <v>74</v>
      </c>
      <c r="B134" s="32">
        <f>+B133</f>
        <v>526.62937175455272</v>
      </c>
      <c r="C134" s="32">
        <f t="shared" ref="C134:V134" si="36">+C133</f>
        <v>591.22028515924615</v>
      </c>
      <c r="D134" s="32">
        <f t="shared" si="36"/>
        <v>604.98886074784878</v>
      </c>
      <c r="E134" s="32">
        <f t="shared" si="36"/>
        <v>572.49060222746459</v>
      </c>
      <c r="F134" s="32">
        <f t="shared" si="36"/>
        <v>564.85523262238917</v>
      </c>
      <c r="G134" s="32">
        <f t="shared" si="36"/>
        <v>568.14855081998678</v>
      </c>
      <c r="H134" s="32">
        <f t="shared" si="36"/>
        <v>713.12426464167447</v>
      </c>
      <c r="I134" s="32">
        <f t="shared" si="36"/>
        <v>571.30471941686176</v>
      </c>
      <c r="J134" s="32">
        <f t="shared" si="36"/>
        <v>605.1076377693073</v>
      </c>
      <c r="K134" s="32">
        <f t="shared" si="36"/>
        <v>594.83855155934077</v>
      </c>
      <c r="L134" s="32">
        <f t="shared" si="36"/>
        <v>630.20476843426604</v>
      </c>
      <c r="M134" s="32">
        <f t="shared" si="36"/>
        <v>633.20919929290051</v>
      </c>
      <c r="N134" s="32">
        <f t="shared" si="36"/>
        <v>641.30073887809772</v>
      </c>
      <c r="O134" s="32">
        <f t="shared" si="36"/>
        <v>652.4401910171249</v>
      </c>
      <c r="P134" s="32">
        <f t="shared" si="36"/>
        <v>641.41410188628527</v>
      </c>
      <c r="Q134" s="32">
        <f t="shared" si="36"/>
        <v>653.6131815117958</v>
      </c>
      <c r="R134" s="32">
        <f t="shared" si="36"/>
        <v>645.81247839934849</v>
      </c>
      <c r="S134" s="32">
        <f t="shared" si="36"/>
        <v>636.70699432112076</v>
      </c>
      <c r="T134" s="32">
        <f t="shared" si="36"/>
        <v>638.21788825680835</v>
      </c>
      <c r="U134" s="32">
        <f t="shared" si="36"/>
        <v>632.02746565302061</v>
      </c>
      <c r="V134" s="32">
        <f t="shared" si="36"/>
        <v>632.02746565302061</v>
      </c>
    </row>
  </sheetData>
  <mergeCells count="1">
    <mergeCell ref="B1:F1"/>
  </mergeCells>
  <pageMargins left="0.7" right="0.7" top="0.75" bottom="0.75" header="0.3" footer="0.3"/>
  <customProperties>
    <customPr name="EpmWorksheetKeyString_GU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91046-0136-4C9A-B57A-E6FFC8F82F06}">
  <dimension ref="A1:V31"/>
  <sheetViews>
    <sheetView topLeftCell="A23" workbookViewId="0">
      <selection activeCell="B1" sqref="B1"/>
    </sheetView>
  </sheetViews>
  <sheetFormatPr baseColWidth="10" defaultRowHeight="14.4" x14ac:dyDescent="0.3"/>
  <cols>
    <col min="1" max="1" width="29.5546875" bestFit="1" customWidth="1"/>
    <col min="2" max="17" width="15.6640625" customWidth="1"/>
    <col min="18" max="22" width="14.5546875" bestFit="1" customWidth="1"/>
  </cols>
  <sheetData>
    <row r="1" spans="1:22" x14ac:dyDescent="0.3">
      <c r="B1" s="55" t="s">
        <v>89</v>
      </c>
    </row>
    <row r="2" spans="1:22" x14ac:dyDescent="0.3">
      <c r="B2" s="57" t="s">
        <v>78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x14ac:dyDescent="0.3">
      <c r="A3" s="41"/>
      <c r="B3" s="42">
        <v>2002</v>
      </c>
      <c r="C3" s="42">
        <v>2003</v>
      </c>
      <c r="D3" s="42">
        <v>2004</v>
      </c>
      <c r="E3" s="42">
        <v>2005</v>
      </c>
      <c r="F3" s="42">
        <v>2006</v>
      </c>
      <c r="G3" s="42">
        <v>2007</v>
      </c>
      <c r="H3" s="42">
        <v>2008</v>
      </c>
      <c r="I3" s="42">
        <v>2009</v>
      </c>
      <c r="J3" s="42">
        <v>2010</v>
      </c>
      <c r="K3" s="42">
        <v>2011</v>
      </c>
      <c r="L3" s="42">
        <v>2012</v>
      </c>
      <c r="M3" s="42">
        <v>2013</v>
      </c>
      <c r="N3" s="42">
        <v>2014</v>
      </c>
      <c r="O3" s="42">
        <v>2015</v>
      </c>
      <c r="P3" s="42">
        <v>2016</v>
      </c>
      <c r="Q3" s="42">
        <v>2017</v>
      </c>
      <c r="R3" s="42">
        <v>2018</v>
      </c>
      <c r="S3" s="42">
        <v>2019</v>
      </c>
      <c r="T3" s="42">
        <v>2020</v>
      </c>
      <c r="U3" s="42">
        <v>2021</v>
      </c>
      <c r="V3" s="42">
        <v>2022</v>
      </c>
    </row>
    <row r="4" spans="1:22" x14ac:dyDescent="0.3">
      <c r="A4" s="43" t="s">
        <v>79</v>
      </c>
      <c r="B4" s="44">
        <v>83045153.99000001</v>
      </c>
      <c r="C4" s="44">
        <v>95306157.090000004</v>
      </c>
      <c r="D4" s="44">
        <v>110759046.39</v>
      </c>
      <c r="E4" s="44">
        <v>110557408.04000001</v>
      </c>
      <c r="F4" s="44">
        <v>100802283.87</v>
      </c>
      <c r="G4" s="44">
        <v>98375222.090000004</v>
      </c>
      <c r="H4" s="44">
        <v>109755520.13</v>
      </c>
      <c r="I4" s="44">
        <v>113144970.16</v>
      </c>
      <c r="J4" s="44">
        <v>113479025.77</v>
      </c>
      <c r="K4" s="44">
        <v>114504105.52000001</v>
      </c>
      <c r="L4" s="44">
        <v>120518733.06</v>
      </c>
      <c r="M4" s="44">
        <v>126828423.06</v>
      </c>
      <c r="N4" s="44">
        <v>130830835.31</v>
      </c>
      <c r="O4" s="44">
        <v>136074136.78999999</v>
      </c>
      <c r="P4" s="44">
        <v>136086596.30000001</v>
      </c>
      <c r="Q4" s="44">
        <v>137103915.13</v>
      </c>
      <c r="R4" s="44">
        <v>137563950.97</v>
      </c>
      <c r="S4" s="44">
        <v>137477086.69999999</v>
      </c>
      <c r="T4" s="44">
        <v>140364105.51999998</v>
      </c>
      <c r="U4" s="44">
        <v>140364105.51999998</v>
      </c>
      <c r="V4" s="44">
        <v>140364105.51999998</v>
      </c>
    </row>
    <row r="5" spans="1:22" x14ac:dyDescent="0.3">
      <c r="A5" s="45" t="s">
        <v>80</v>
      </c>
      <c r="B5" s="44">
        <v>24730446.23</v>
      </c>
      <c r="C5" s="44">
        <v>26288377.490000002</v>
      </c>
      <c r="D5" s="44">
        <v>26745589</v>
      </c>
      <c r="E5" s="44">
        <v>28613184.629999999</v>
      </c>
      <c r="F5" s="44">
        <v>29471580.159999996</v>
      </c>
      <c r="G5" s="44">
        <v>30355727.560000002</v>
      </c>
      <c r="H5" s="44">
        <v>31266399.390000001</v>
      </c>
      <c r="I5" s="44">
        <v>33018588.109999999</v>
      </c>
      <c r="J5" s="44">
        <v>37743228.549999997</v>
      </c>
      <c r="K5" s="44">
        <v>36346048.450000003</v>
      </c>
      <c r="L5" s="44">
        <v>37416619.259999998</v>
      </c>
      <c r="M5" s="44">
        <v>45000392.049999997</v>
      </c>
      <c r="N5" s="44">
        <v>44670725.959999993</v>
      </c>
      <c r="O5" s="44">
        <v>45130286.539999999</v>
      </c>
      <c r="P5" s="44">
        <v>47940082.570000008</v>
      </c>
      <c r="Q5" s="44">
        <v>49378285.059999995</v>
      </c>
      <c r="R5" s="44">
        <v>46452876.250000007</v>
      </c>
      <c r="S5" s="44">
        <v>48179177.420000002</v>
      </c>
      <c r="T5" s="44">
        <v>50745913.869999997</v>
      </c>
      <c r="U5" s="44">
        <v>51232852.18</v>
      </c>
      <c r="V5" s="44">
        <v>54370211.699999996</v>
      </c>
    </row>
    <row r="6" spans="1:22" x14ac:dyDescent="0.3">
      <c r="A6" s="45" t="s">
        <v>81</v>
      </c>
      <c r="B6" s="44">
        <v>32449237.549999997</v>
      </c>
      <c r="C6" s="44">
        <v>33867151.230000004</v>
      </c>
      <c r="D6" s="44">
        <v>35690020.910000004</v>
      </c>
      <c r="E6" s="44">
        <v>32219838.98</v>
      </c>
      <c r="F6" s="44">
        <v>35677946.359999999</v>
      </c>
      <c r="G6" s="44">
        <v>35677945</v>
      </c>
      <c r="H6" s="44">
        <v>36391503</v>
      </c>
      <c r="I6" s="44">
        <v>37677324</v>
      </c>
      <c r="J6" s="44">
        <v>41294010.109999999</v>
      </c>
      <c r="K6" s="44">
        <v>44043026.899999999</v>
      </c>
      <c r="L6" s="44">
        <v>46470566</v>
      </c>
      <c r="M6" s="44">
        <v>48584336.509999998</v>
      </c>
      <c r="N6" s="44">
        <v>48432344.590000004</v>
      </c>
      <c r="O6" s="44">
        <v>49544681.140000001</v>
      </c>
      <c r="P6" s="44">
        <v>50472762.950000003</v>
      </c>
      <c r="Q6" s="44">
        <v>52234763.880000003</v>
      </c>
      <c r="R6" s="44">
        <v>51125899.740000002</v>
      </c>
      <c r="S6" s="44">
        <v>52935320.630000003</v>
      </c>
      <c r="T6" s="44">
        <v>53782285.75</v>
      </c>
      <c r="U6" s="44">
        <v>55763244.240000002</v>
      </c>
      <c r="V6" s="44">
        <v>59870041.570000008</v>
      </c>
    </row>
    <row r="7" spans="1:22" x14ac:dyDescent="0.3">
      <c r="A7" s="45" t="s">
        <v>82</v>
      </c>
      <c r="B7" s="44">
        <v>19459307.489999998</v>
      </c>
      <c r="C7" s="44">
        <v>19022796.59</v>
      </c>
      <c r="D7" s="44">
        <v>18988390.75</v>
      </c>
      <c r="E7" s="44">
        <v>19791313.609999999</v>
      </c>
      <c r="F7" s="44">
        <v>20187139.880000003</v>
      </c>
      <c r="G7" s="44">
        <v>20691818.379999999</v>
      </c>
      <c r="H7" s="44">
        <v>21209113.840000004</v>
      </c>
      <c r="I7" s="44">
        <v>21898410.039999999</v>
      </c>
      <c r="J7" s="44">
        <v>22336378.240000002</v>
      </c>
      <c r="K7" s="44">
        <v>22827778.57</v>
      </c>
      <c r="L7" s="44">
        <v>24450833.629999999</v>
      </c>
      <c r="M7" s="44">
        <v>25184358.640000001</v>
      </c>
      <c r="N7" s="44">
        <v>25970866.170000002</v>
      </c>
      <c r="O7" s="44">
        <v>26749992.149999999</v>
      </c>
      <c r="P7" s="44">
        <v>27151242.030000001</v>
      </c>
      <c r="Q7" s="44">
        <v>27830023.080000002</v>
      </c>
      <c r="R7" s="44">
        <v>28247473.23</v>
      </c>
      <c r="S7" s="44">
        <v>28671185.520000003</v>
      </c>
      <c r="T7" s="44">
        <v>29158595.669999998</v>
      </c>
      <c r="U7" s="44">
        <v>29158595.669999998</v>
      </c>
      <c r="V7" s="44">
        <v>29858401.970000003</v>
      </c>
    </row>
    <row r="8" spans="1:22" x14ac:dyDescent="0.3">
      <c r="A8" s="45" t="s">
        <v>83</v>
      </c>
      <c r="B8" s="44">
        <v>18516700.5</v>
      </c>
      <c r="C8" s="44">
        <v>18046014.25</v>
      </c>
      <c r="D8" s="44">
        <v>20011716.399999999</v>
      </c>
      <c r="E8" s="44">
        <v>21227624</v>
      </c>
      <c r="F8" s="44">
        <v>21558582</v>
      </c>
      <c r="G8" s="44">
        <v>21694392.289999999</v>
      </c>
      <c r="H8" s="44">
        <v>19211904.329999998</v>
      </c>
      <c r="I8" s="44">
        <v>23493960.170000002</v>
      </c>
      <c r="J8" s="44">
        <v>22991496.280000001</v>
      </c>
      <c r="K8" s="44">
        <v>25203543.129999999</v>
      </c>
      <c r="L8" s="44">
        <v>26064923.869999997</v>
      </c>
      <c r="M8" s="44">
        <v>26716546.960000001</v>
      </c>
      <c r="N8" s="44">
        <v>27783947.73</v>
      </c>
      <c r="O8" s="44">
        <v>28333274.780000001</v>
      </c>
      <c r="P8" s="44">
        <v>29002337.530000001</v>
      </c>
      <c r="Q8" s="44">
        <v>28547667.840000004</v>
      </c>
      <c r="R8" s="44">
        <v>29184488.68</v>
      </c>
      <c r="S8" s="44">
        <v>29287804.130000003</v>
      </c>
      <c r="T8" s="44">
        <v>31913560.209999997</v>
      </c>
      <c r="U8" s="44">
        <v>32551831.410000004</v>
      </c>
      <c r="V8" s="44">
        <v>34102868.039999999</v>
      </c>
    </row>
    <row r="9" spans="1:22" x14ac:dyDescent="0.3">
      <c r="A9" s="45" t="s">
        <v>84</v>
      </c>
      <c r="B9" s="44">
        <v>35125178</v>
      </c>
      <c r="C9" s="44">
        <v>34859614.700000003</v>
      </c>
      <c r="D9" s="44">
        <v>35556807.009999998</v>
      </c>
      <c r="E9" s="44">
        <v>34271179</v>
      </c>
      <c r="F9" s="44">
        <v>30695971.100000001</v>
      </c>
      <c r="G9" s="44">
        <v>27855093.050000001</v>
      </c>
      <c r="H9" s="44">
        <v>39218643.010000005</v>
      </c>
      <c r="I9" s="44">
        <v>43072484.890000001</v>
      </c>
      <c r="J9" s="44">
        <v>45110317</v>
      </c>
      <c r="K9" s="44">
        <v>52139708.719999999</v>
      </c>
      <c r="L9" s="44">
        <v>54565439.400000006</v>
      </c>
      <c r="M9" s="44">
        <v>58123002.990000002</v>
      </c>
      <c r="N9" s="44">
        <v>58558978.289999999</v>
      </c>
      <c r="O9" s="44">
        <v>60550318.390000001</v>
      </c>
      <c r="P9" s="44">
        <v>62392383.340000004</v>
      </c>
      <c r="Q9" s="44">
        <v>62392383.340000004</v>
      </c>
      <c r="R9" s="44">
        <v>63640231</v>
      </c>
      <c r="S9" s="44">
        <v>62316062.060000002</v>
      </c>
      <c r="T9" s="44">
        <v>66211296.319999993</v>
      </c>
      <c r="U9" s="44">
        <v>66873409.280000001</v>
      </c>
      <c r="V9" s="44">
        <v>68879611.560000002</v>
      </c>
    </row>
    <row r="10" spans="1:22" s="47" customFormat="1" x14ac:dyDescent="0.3">
      <c r="A10" s="45" t="s">
        <v>40</v>
      </c>
      <c r="B10" s="46">
        <f>SUM(B4:B9)</f>
        <v>213326023.76000002</v>
      </c>
      <c r="C10" s="46">
        <f t="shared" ref="C10:N10" si="0">SUM(C4:C9)</f>
        <v>227390111.35000002</v>
      </c>
      <c r="D10" s="46">
        <f t="shared" si="0"/>
        <v>247751570.45999998</v>
      </c>
      <c r="E10" s="46">
        <f t="shared" si="0"/>
        <v>246680548.25999999</v>
      </c>
      <c r="F10" s="46">
        <f t="shared" si="0"/>
        <v>238393503.36999997</v>
      </c>
      <c r="G10" s="46">
        <f t="shared" si="0"/>
        <v>234650198.37</v>
      </c>
      <c r="H10" s="46">
        <f t="shared" si="0"/>
        <v>257053083.69999999</v>
      </c>
      <c r="I10" s="46">
        <f t="shared" si="0"/>
        <v>272305737.36999995</v>
      </c>
      <c r="J10" s="46">
        <f t="shared" si="0"/>
        <v>282954455.95000005</v>
      </c>
      <c r="K10" s="46">
        <f t="shared" si="0"/>
        <v>295064211.29000002</v>
      </c>
      <c r="L10" s="46">
        <f t="shared" si="0"/>
        <v>309487115.22000003</v>
      </c>
      <c r="M10" s="46">
        <f t="shared" si="0"/>
        <v>330437060.20999998</v>
      </c>
      <c r="N10" s="46">
        <f t="shared" si="0"/>
        <v>336247698.05000001</v>
      </c>
      <c r="O10" s="46">
        <f>SUM(O4:O9)</f>
        <v>346382689.78999996</v>
      </c>
      <c r="P10" s="46">
        <f>SUM(P4:P9)</f>
        <v>353045404.72000003</v>
      </c>
      <c r="Q10" s="46">
        <f>SUM(Q4:Q9)</f>
        <v>357487038.33000004</v>
      </c>
      <c r="R10" s="46">
        <f>SUM(R4:R9)</f>
        <v>356214919.87</v>
      </c>
      <c r="S10" s="46">
        <f>SUM(S4:S9)</f>
        <v>358866636.46000004</v>
      </c>
      <c r="T10" s="46">
        <f t="shared" ref="T10:V10" si="1">SUM(T4:T9)</f>
        <v>372175757.33999997</v>
      </c>
      <c r="U10" s="46">
        <f t="shared" si="1"/>
        <v>375944038.30000007</v>
      </c>
      <c r="V10" s="46">
        <f t="shared" si="1"/>
        <v>387445240.36000001</v>
      </c>
    </row>
    <row r="11" spans="1:22" x14ac:dyDescent="0.3">
      <c r="B11" s="40"/>
      <c r="C11" s="40">
        <f>C10/B10-1</f>
        <v>6.5927669499069808E-2</v>
      </c>
      <c r="D11" s="40">
        <f t="shared" ref="D11:Q11" si="2">D10/C10-1</f>
        <v>8.9544171420275598E-2</v>
      </c>
      <c r="E11" s="40">
        <f t="shared" si="2"/>
        <v>-4.3229683590356727E-3</v>
      </c>
      <c r="F11" s="40">
        <f t="shared" si="2"/>
        <v>-3.3594237358616219E-2</v>
      </c>
      <c r="G11" s="40">
        <f t="shared" si="2"/>
        <v>-1.570221061850896E-2</v>
      </c>
      <c r="H11" s="40">
        <f t="shared" si="2"/>
        <v>9.5473540979815308E-2</v>
      </c>
      <c r="I11" s="40">
        <f t="shared" si="2"/>
        <v>5.9336590911319043E-2</v>
      </c>
      <c r="J11" s="40">
        <f t="shared" si="2"/>
        <v>3.9105744457859082E-2</v>
      </c>
      <c r="K11" s="40">
        <f t="shared" si="2"/>
        <v>4.279754245022338E-2</v>
      </c>
      <c r="L11" s="40">
        <f t="shared" si="2"/>
        <v>4.8880560156530306E-2</v>
      </c>
      <c r="M11" s="40">
        <f t="shared" si="2"/>
        <v>6.7692462657476415E-2</v>
      </c>
      <c r="N11" s="40">
        <f t="shared" si="2"/>
        <v>1.7584703835299864E-2</v>
      </c>
      <c r="O11" s="40">
        <f t="shared" si="2"/>
        <v>3.0141445722233318E-2</v>
      </c>
      <c r="P11" s="40">
        <f t="shared" si="2"/>
        <v>1.9235126715019923E-2</v>
      </c>
      <c r="Q11" s="40">
        <f t="shared" si="2"/>
        <v>1.2580913249735204E-2</v>
      </c>
      <c r="R11" s="40">
        <f>R10/Q10-1</f>
        <v>-3.5585023332390664E-3</v>
      </c>
      <c r="S11" s="40">
        <f>S10/R10-1</f>
        <v>7.4441480187517062E-3</v>
      </c>
      <c r="T11" s="40">
        <f t="shared" ref="T11:V11" si="3">T10/S10-1</f>
        <v>3.708653724761457E-2</v>
      </c>
      <c r="U11" s="40">
        <f t="shared" si="3"/>
        <v>1.012500380715986E-2</v>
      </c>
      <c r="V11" s="40">
        <f t="shared" si="3"/>
        <v>3.0592856617723818E-2</v>
      </c>
    </row>
    <row r="12" spans="1:22" hidden="1" x14ac:dyDescent="0.3"/>
    <row r="13" spans="1:22" hidden="1" x14ac:dyDescent="0.3"/>
    <row r="14" spans="1:22" hidden="1" x14ac:dyDescent="0.3">
      <c r="B14" s="57" t="s">
        <v>85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</row>
    <row r="15" spans="1:22" hidden="1" x14ac:dyDescent="0.3">
      <c r="A15" s="41"/>
      <c r="B15" s="42">
        <v>2002</v>
      </c>
      <c r="C15" s="42">
        <v>2003</v>
      </c>
      <c r="D15" s="42">
        <v>2004</v>
      </c>
      <c r="E15" s="42">
        <v>2005</v>
      </c>
      <c r="F15" s="42">
        <v>2006</v>
      </c>
      <c r="G15" s="42">
        <v>2007</v>
      </c>
      <c r="H15" s="42">
        <v>2008</v>
      </c>
      <c r="I15" s="42">
        <v>2009</v>
      </c>
      <c r="J15" s="42">
        <v>2010</v>
      </c>
      <c r="K15" s="42">
        <v>2011</v>
      </c>
      <c r="L15" s="42">
        <v>2012</v>
      </c>
      <c r="M15" s="42">
        <v>2013</v>
      </c>
      <c r="N15" s="42">
        <v>2014</v>
      </c>
      <c r="O15" s="42">
        <v>2015</v>
      </c>
      <c r="P15" s="42">
        <v>2016</v>
      </c>
      <c r="Q15" s="42">
        <v>2017</v>
      </c>
      <c r="R15" s="42">
        <v>2018</v>
      </c>
      <c r="S15" s="42">
        <v>2019</v>
      </c>
      <c r="T15" s="42">
        <v>2020</v>
      </c>
      <c r="U15" s="42">
        <v>2021</v>
      </c>
      <c r="V15" s="42">
        <v>2022</v>
      </c>
    </row>
    <row r="16" spans="1:22" hidden="1" x14ac:dyDescent="0.3">
      <c r="A16" s="43" t="s">
        <v>79</v>
      </c>
      <c r="B16" s="48">
        <f>B4/[2]Population!C4</f>
        <v>393.37944260493498</v>
      </c>
      <c r="C16" s="48">
        <f>C4/[2]Population!D4</f>
        <v>442.58043990489551</v>
      </c>
      <c r="D16" s="48">
        <f>D4/[2]Population!E4</f>
        <v>509.46186082132806</v>
      </c>
      <c r="E16" s="48">
        <f>E4/[2]Population!F4</f>
        <v>501.2077505870833</v>
      </c>
      <c r="F16" s="48">
        <f>F4/[2]Population!G4</f>
        <v>453.46176868575543</v>
      </c>
      <c r="G16" s="48">
        <f>G4/[2]Population!H4</f>
        <v>439.16529581928978</v>
      </c>
      <c r="H16" s="48">
        <f>H4/[2]Population!I4</f>
        <v>480.03429013169114</v>
      </c>
      <c r="I16" s="48">
        <f>I4/[2]Population!J4</f>
        <v>484.1690030767387</v>
      </c>
      <c r="J16" s="48">
        <f>J4/[2]Population!K4</f>
        <v>477.09128956175164</v>
      </c>
      <c r="K16" s="48">
        <f>K4/[2]Population!L4</f>
        <v>466.57908138151356</v>
      </c>
      <c r="L16" s="48">
        <f>L4/[2]Population!M4</f>
        <v>482.22538656060692</v>
      </c>
      <c r="M16" s="48">
        <f>M4/[2]Population!N4</f>
        <v>501.71058838887308</v>
      </c>
      <c r="N16" s="7">
        <f>N4/[2]Population!O4</f>
        <v>515.6118504053378</v>
      </c>
      <c r="O16" s="7">
        <f>O4/[2]Population!P4</f>
        <v>522.78298188929182</v>
      </c>
      <c r="P16" s="7">
        <f>P4/[2]Population!Q4</f>
        <v>515.29800600546025</v>
      </c>
      <c r="Q16" s="7">
        <f>Q4/[2]Population!R4</f>
        <v>521.72623332787896</v>
      </c>
      <c r="R16" s="7">
        <f>R4/[2]Population!S4</f>
        <v>517.56631539937541</v>
      </c>
      <c r="S16" s="7">
        <f>S4/[2]Population!T4</f>
        <v>511.82450875272701</v>
      </c>
      <c r="T16" s="7">
        <f>T4/[2]Population!U4</f>
        <v>514.65380504885684</v>
      </c>
      <c r="U16" s="7">
        <f>U4/[2]Population!V4</f>
        <v>511.52354018162993</v>
      </c>
      <c r="V16" s="7">
        <f>V4/[2]Population!W4</f>
        <v>511.52354018162993</v>
      </c>
    </row>
    <row r="17" spans="1:22" hidden="1" x14ac:dyDescent="0.3">
      <c r="A17" s="45" t="s">
        <v>80</v>
      </c>
      <c r="B17" s="48">
        <f>B5/[2]Population!C5</f>
        <v>144.09582654042242</v>
      </c>
      <c r="C17" s="48">
        <f>C5/[2]Population!D5</f>
        <v>150.65663463081404</v>
      </c>
      <c r="D17" s="48">
        <f>D5/[2]Population!E5</f>
        <v>150.70060008451895</v>
      </c>
      <c r="E17" s="48">
        <f>E5/[2]Population!F5</f>
        <v>159.78949131056359</v>
      </c>
      <c r="F17" s="48">
        <f>F5/[2]Population!G5</f>
        <v>161.87572521599665</v>
      </c>
      <c r="G17" s="48">
        <f>G5/[2]Population!H5</f>
        <v>163.58717826290803</v>
      </c>
      <c r="H17" s="48">
        <f>H5/[2]Population!I5</f>
        <v>164.54787220941614</v>
      </c>
      <c r="I17" s="48">
        <f>I5/[2]Population!J5</f>
        <v>169.69071034684785</v>
      </c>
      <c r="J17" s="48">
        <f>J5/[2]Population!K5</f>
        <v>189.1085429766766</v>
      </c>
      <c r="K17" s="48">
        <f>K5/[2]Population!L5</f>
        <v>176.6343414977888</v>
      </c>
      <c r="L17" s="48">
        <f>L5/[2]Population!M5</f>
        <v>178.45225307979567</v>
      </c>
      <c r="M17" s="48">
        <f>M5/[2]Population!N5</f>
        <v>212.10292110311411</v>
      </c>
      <c r="N17" s="7">
        <f>N5/[2]Population!O5</f>
        <v>208.80610823898957</v>
      </c>
      <c r="O17" s="7">
        <f>O5/[2]Population!P5</f>
        <v>209.11270857852449</v>
      </c>
      <c r="P17" s="7">
        <f>P5/[2]Population!Q5</f>
        <v>219.7644782092481</v>
      </c>
      <c r="Q17" s="7">
        <f>Q5/[2]Population!R5</f>
        <v>224.99081898044361</v>
      </c>
      <c r="R17" s="7">
        <f>R5/[2]Population!S5</f>
        <v>210.5035742607908</v>
      </c>
      <c r="S17" s="7">
        <f>S5/[2]Population!T5</f>
        <v>216.95588947579355</v>
      </c>
      <c r="T17" s="7">
        <f>T5/[2]Population!U5</f>
        <v>227.15066951056838</v>
      </c>
      <c r="U17" s="7">
        <f>U5/[2]Population!V5</f>
        <v>229.26156281184416</v>
      </c>
      <c r="V17" s="7">
        <f>V5/[2]Population!W5</f>
        <v>243.30091287829629</v>
      </c>
    </row>
    <row r="18" spans="1:22" hidden="1" x14ac:dyDescent="0.3">
      <c r="A18" s="45" t="s">
        <v>81</v>
      </c>
      <c r="B18" s="48">
        <f>B6/[2]Population!C6</f>
        <v>180.6468788273543</v>
      </c>
      <c r="C18" s="48">
        <f>C6/[2]Population!D6</f>
        <v>185.60699320973109</v>
      </c>
      <c r="D18" s="48">
        <f>D6/[2]Population!E6</f>
        <v>193.88531443192562</v>
      </c>
      <c r="E18" s="48">
        <f>E6/[2]Population!F6</f>
        <v>174.07096306781347</v>
      </c>
      <c r="F18" s="48">
        <f>F6/[2]Population!G6</f>
        <v>189.78135780206921</v>
      </c>
      <c r="G18" s="48">
        <f>G6/[2]Population!H6</f>
        <v>187.13648427501417</v>
      </c>
      <c r="H18" s="48">
        <f>H6/[2]Population!I6</f>
        <v>188.33647128233261</v>
      </c>
      <c r="I18" s="48">
        <f>I6/[2]Population!J6</f>
        <v>191.41091241617556</v>
      </c>
      <c r="J18" s="48">
        <f>J6/[2]Population!K6</f>
        <v>204.54122678145092</v>
      </c>
      <c r="K18" s="48">
        <f>K6/[2]Population!L6</f>
        <v>211.55309310290167</v>
      </c>
      <c r="L18" s="48">
        <f>L6/[2]Population!M6</f>
        <v>217.06798764964989</v>
      </c>
      <c r="M18" s="48">
        <f>M6/[2]Population!N6</f>
        <v>223.00407370687083</v>
      </c>
      <c r="N18" s="7">
        <f>N6/[2]Population!O6</f>
        <v>219.98503188561153</v>
      </c>
      <c r="O18" s="7">
        <f>O6/[2]Population!P6</f>
        <v>223.35936605114148</v>
      </c>
      <c r="P18" s="7">
        <f>P6/[2]Population!Q6</f>
        <v>225.64315261708484</v>
      </c>
      <c r="Q18" s="7">
        <f>Q6/[2]Population!R6</f>
        <v>232.71509093015175</v>
      </c>
      <c r="R18" s="7">
        <f>R6/[2]Population!S6</f>
        <v>227.84190051338729</v>
      </c>
      <c r="S18" s="7">
        <f>S6/[2]Population!T6</f>
        <v>233.94758752817432</v>
      </c>
      <c r="T18" s="7">
        <f>T6/[2]Population!U6</f>
        <v>236.77408252841784</v>
      </c>
      <c r="U18" s="7">
        <f>U6/[2]Population!V6</f>
        <v>245.2144808844094</v>
      </c>
      <c r="V18" s="7">
        <f>V6/[2]Population!W6</f>
        <v>263.27379915217722</v>
      </c>
    </row>
    <row r="19" spans="1:22" hidden="1" x14ac:dyDescent="0.3">
      <c r="A19" s="45" t="s">
        <v>82</v>
      </c>
      <c r="B19" s="48">
        <f>B7/[2]Population!C7</f>
        <v>151.31183703461789</v>
      </c>
      <c r="C19" s="48">
        <f>C7/[2]Population!D7</f>
        <v>147.64093748302224</v>
      </c>
      <c r="D19" s="48">
        <f>D7/[2]Population!E7</f>
        <v>147.76037873128521</v>
      </c>
      <c r="E19" s="48">
        <f>E7/[2]Population!F7</f>
        <v>153.95211084749718</v>
      </c>
      <c r="F19" s="48">
        <f>F7/[2]Population!G7</f>
        <v>155.81065343233357</v>
      </c>
      <c r="G19" s="48">
        <f>G7/[2]Population!H7</f>
        <v>158.70636441730966</v>
      </c>
      <c r="H19" s="48">
        <f>H7/[2]Population!I7</f>
        <v>161.96097684647813</v>
      </c>
      <c r="I19" s="48">
        <f>I7/[2]Population!J7</f>
        <v>165.94984798193363</v>
      </c>
      <c r="J19" s="48">
        <f>J7/[2]Population!K7</f>
        <v>168.37312106135988</v>
      </c>
      <c r="K19" s="48">
        <f>K7/[2]Population!L7</f>
        <v>170.42650767105903</v>
      </c>
      <c r="L19" s="48">
        <f>L7/[2]Population!M7</f>
        <v>179.94961310312343</v>
      </c>
      <c r="M19" s="48">
        <f>M7/[2]Population!N7</f>
        <v>183.42042941210744</v>
      </c>
      <c r="N19" s="7">
        <f>N7/[2]Population!O7</f>
        <v>188.11698189878095</v>
      </c>
      <c r="O19" s="7">
        <f>O7/[2]Population!P7</f>
        <v>193.04456371915796</v>
      </c>
      <c r="P19" s="7">
        <f>P7/[2]Population!Q7</f>
        <v>194.32053212046608</v>
      </c>
      <c r="Q19" s="7">
        <f>Q7/[2]Population!R7</f>
        <v>198.09114519791305</v>
      </c>
      <c r="R19" s="7">
        <f>R7/[2]Population!S7</f>
        <v>200.29833457423047</v>
      </c>
      <c r="S19" s="7">
        <f>S7/[2]Population!T7</f>
        <v>201.59600565317359</v>
      </c>
      <c r="T19" s="7">
        <f>T7/[2]Population!U7</f>
        <v>202.89039264939186</v>
      </c>
      <c r="U19" s="7">
        <f>U7/[2]Population!V7</f>
        <v>201.48561802954711</v>
      </c>
      <c r="V19" s="7">
        <f>V7/[2]Population!W7</f>
        <v>206.32127288934342</v>
      </c>
    </row>
    <row r="20" spans="1:22" hidden="1" x14ac:dyDescent="0.3">
      <c r="A20" s="45" t="s">
        <v>83</v>
      </c>
      <c r="B20" s="48">
        <f>B8/[2]Population!C8</f>
        <v>148.31751772197524</v>
      </c>
      <c r="C20" s="48">
        <f>C8/[2]Population!D8</f>
        <v>143.24052459042417</v>
      </c>
      <c r="D20" s="48">
        <f>D8/[2]Population!E8</f>
        <v>158.3005031008733</v>
      </c>
      <c r="E20" s="48">
        <f>E8/[2]Population!F8</f>
        <v>167.32846715328466</v>
      </c>
      <c r="F20" s="48">
        <f>F8/[2]Population!G8</f>
        <v>168.52648447515713</v>
      </c>
      <c r="G20" s="48">
        <f>G8/[2]Population!H8</f>
        <v>167.89895821563178</v>
      </c>
      <c r="H20" s="48">
        <f>H8/[2]Population!I8</f>
        <v>146.86428310425489</v>
      </c>
      <c r="I20" s="48">
        <f>I8/[2]Population!J8</f>
        <v>177.13643894384464</v>
      </c>
      <c r="J20" s="48">
        <f>J8/[2]Population!K8</f>
        <v>171.35071531845759</v>
      </c>
      <c r="K20" s="48">
        <f>K8/[2]Population!L8</f>
        <v>184.95841317716818</v>
      </c>
      <c r="L20" s="48">
        <f>L8/[2]Population!M8</f>
        <v>189.68724161269193</v>
      </c>
      <c r="M20" s="48">
        <f>M8/[2]Population!N8</f>
        <v>191.7157400882638</v>
      </c>
      <c r="N20" s="7">
        <f>N8/[2]Population!O8</f>
        <v>197.62954867483248</v>
      </c>
      <c r="O20" s="7">
        <f>O8/[2]Population!P8</f>
        <v>199.71012447840309</v>
      </c>
      <c r="P20" s="7">
        <f>P8/[2]Population!Q8</f>
        <v>203.24277516152995</v>
      </c>
      <c r="Q20" s="7">
        <f>Q8/[2]Population!R8</f>
        <v>198.45855554860375</v>
      </c>
      <c r="R20" s="7">
        <f>R8/[2]Population!S8</f>
        <v>200.34797163432165</v>
      </c>
      <c r="S20" s="7">
        <f>S8/[2]Population!T8</f>
        <v>199.43891515890257</v>
      </c>
      <c r="T20" s="7">
        <f>T8/[2]Population!U8</f>
        <v>215.19015137825005</v>
      </c>
      <c r="U20" s="7">
        <f>U8/[2]Population!V8</f>
        <v>219.44512434524094</v>
      </c>
      <c r="V20" s="7">
        <f>V8/[2]Population!W8</f>
        <v>229.90129259726163</v>
      </c>
    </row>
    <row r="21" spans="1:22" hidden="1" x14ac:dyDescent="0.3">
      <c r="A21" s="45" t="s">
        <v>84</v>
      </c>
      <c r="B21" s="48">
        <f>B9/[2]Population!C9</f>
        <v>216.0552237428879</v>
      </c>
      <c r="C21" s="48">
        <f>C9/[2]Population!D9</f>
        <v>211.38441159170705</v>
      </c>
      <c r="D21" s="48">
        <f>D9/[2]Population!E9</f>
        <v>214.17440885928031</v>
      </c>
      <c r="E21" s="48">
        <f>E9/[2]Population!F9</f>
        <v>205.72664569651712</v>
      </c>
      <c r="F21" s="48">
        <f>F9/[2]Population!G9</f>
        <v>181.67058917527299</v>
      </c>
      <c r="G21" s="48">
        <f>G9/[2]Population!H9</f>
        <v>162.50943986791594</v>
      </c>
      <c r="H21" s="48">
        <f>H9/[2]Population!I9</f>
        <v>224.30648469492809</v>
      </c>
      <c r="I21" s="48">
        <f>I9/[2]Population!J9</f>
        <v>240.85446055515791</v>
      </c>
      <c r="J21" s="48">
        <f>J9/[2]Population!K9</f>
        <v>246.00304843133941</v>
      </c>
      <c r="K21" s="48">
        <f>K9/[2]Population!L9</f>
        <v>275.13487024157547</v>
      </c>
      <c r="L21" s="48">
        <f>L9/[2]Population!M9</f>
        <v>284.35791026108711</v>
      </c>
      <c r="M21" s="48">
        <f>M9/[2]Population!N9</f>
        <v>297.82536708718067</v>
      </c>
      <c r="N21" s="7">
        <f>N9/[2]Population!O9</f>
        <v>297.24162617761715</v>
      </c>
      <c r="O21" s="7">
        <f>O9/[2]Population!P9</f>
        <v>307.65874899649407</v>
      </c>
      <c r="P21" s="7">
        <f>P9/[2]Population!Q9</f>
        <v>312.66854761761584</v>
      </c>
      <c r="Q21" s="7">
        <f>Q9/[2]Population!R9</f>
        <v>311.10482291287502</v>
      </c>
      <c r="R21" s="7">
        <f>R9/[2]Population!S9</f>
        <v>316.34578695948261</v>
      </c>
      <c r="S21" s="7">
        <f>S9/[2]Population!T9</f>
        <v>307.68957561633152</v>
      </c>
      <c r="T21" s="7">
        <f>T9/[2]Population!U9</f>
        <v>326.24116204816897</v>
      </c>
      <c r="U21" s="7">
        <f>U9/[2]Population!V9</f>
        <v>331.65411573330158</v>
      </c>
      <c r="V21" s="7">
        <f>V9/[2]Population!W9</f>
        <v>341.60373921323577</v>
      </c>
    </row>
    <row r="22" spans="1:22" s="47" customFormat="1" hidden="1" x14ac:dyDescent="0.3">
      <c r="A22" s="45" t="s">
        <v>40</v>
      </c>
      <c r="B22" s="46">
        <f t="shared" ref="B22:N22" si="4">SUM(B16:B21)</f>
        <v>1233.8067264721926</v>
      </c>
      <c r="C22" s="46">
        <f t="shared" si="4"/>
        <v>1281.109941410594</v>
      </c>
      <c r="D22" s="46">
        <f t="shared" si="4"/>
        <v>1374.2830660292113</v>
      </c>
      <c r="E22" s="46">
        <f t="shared" si="4"/>
        <v>1362.0754286627594</v>
      </c>
      <c r="F22" s="46">
        <f t="shared" si="4"/>
        <v>1311.126578786585</v>
      </c>
      <c r="G22" s="46">
        <f t="shared" si="4"/>
        <v>1279.0037208580693</v>
      </c>
      <c r="H22" s="46">
        <f t="shared" si="4"/>
        <v>1366.050378269101</v>
      </c>
      <c r="I22" s="46">
        <f t="shared" si="4"/>
        <v>1429.2113733206982</v>
      </c>
      <c r="J22" s="46">
        <f t="shared" si="4"/>
        <v>1456.4679441310361</v>
      </c>
      <c r="K22" s="46">
        <f t="shared" si="4"/>
        <v>1485.2863070720068</v>
      </c>
      <c r="L22" s="46">
        <f t="shared" si="4"/>
        <v>1531.740392266955</v>
      </c>
      <c r="M22" s="46">
        <f t="shared" si="4"/>
        <v>1609.7791197864099</v>
      </c>
      <c r="N22" s="46">
        <f t="shared" si="4"/>
        <v>1627.3911472811697</v>
      </c>
      <c r="O22" s="46">
        <f>SUM(O16:O21)</f>
        <v>1655.6684937130128</v>
      </c>
      <c r="P22" s="46">
        <f>SUM(P16:P21)</f>
        <v>1670.9374917314049</v>
      </c>
      <c r="Q22" s="46">
        <f>SUM(Q16:Q21)</f>
        <v>1687.0866668978661</v>
      </c>
      <c r="R22" s="46">
        <f>SUM(R16:R21)</f>
        <v>1672.9038833415884</v>
      </c>
      <c r="S22" s="46">
        <f>SUM(S16:S21)</f>
        <v>1671.4524821851023</v>
      </c>
      <c r="T22" s="46">
        <f t="shared" ref="T22:V22" si="5">SUM(T16:T21)</f>
        <v>1722.9002631636538</v>
      </c>
      <c r="U22" s="46">
        <f t="shared" si="5"/>
        <v>1738.5844419859729</v>
      </c>
      <c r="V22" s="46">
        <f t="shared" si="5"/>
        <v>1795.9245569119441</v>
      </c>
    </row>
    <row r="25" spans="1:22" s="51" customFormat="1" x14ac:dyDescent="0.3">
      <c r="B25" s="59" t="s">
        <v>86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</row>
    <row r="26" spans="1:22" s="51" customFormat="1" x14ac:dyDescent="0.3">
      <c r="B26" s="52">
        <v>2002</v>
      </c>
      <c r="C26" s="52">
        <v>2003</v>
      </c>
      <c r="D26" s="52">
        <v>2004</v>
      </c>
      <c r="E26" s="52">
        <v>2005</v>
      </c>
      <c r="F26" s="52">
        <v>2006</v>
      </c>
      <c r="G26" s="52">
        <v>2007</v>
      </c>
      <c r="H26" s="52">
        <v>2008</v>
      </c>
      <c r="I26" s="52">
        <v>2009</v>
      </c>
      <c r="J26" s="52">
        <v>2010</v>
      </c>
      <c r="K26" s="52">
        <v>2011</v>
      </c>
      <c r="L26" s="52">
        <v>2012</v>
      </c>
      <c r="M26" s="52">
        <v>2013</v>
      </c>
      <c r="N26" s="52">
        <v>2014</v>
      </c>
      <c r="O26" s="52">
        <v>2015</v>
      </c>
      <c r="P26" s="52">
        <f>P3</f>
        <v>2016</v>
      </c>
      <c r="Q26" s="52">
        <f>Q3</f>
        <v>2017</v>
      </c>
      <c r="R26" s="52">
        <f>R3</f>
        <v>2018</v>
      </c>
      <c r="S26" s="52">
        <v>2019</v>
      </c>
      <c r="T26" s="52">
        <v>2020</v>
      </c>
      <c r="U26" s="52">
        <v>2021</v>
      </c>
      <c r="V26" s="52">
        <v>2022</v>
      </c>
    </row>
    <row r="27" spans="1:22" s="51" customFormat="1" x14ac:dyDescent="0.3">
      <c r="B27" s="53">
        <f>B10/[2]ROT!B10</f>
        <v>0.72340319293485678</v>
      </c>
      <c r="C27" s="53">
        <f>C10/[2]ROT!C10</f>
        <v>0.70036319402809133</v>
      </c>
      <c r="D27" s="53">
        <f>D10/[2]ROT!D10</f>
        <v>0.69506467944633277</v>
      </c>
      <c r="E27" s="53">
        <f>E10/[2]ROT!E10</f>
        <v>0.68443725700280666</v>
      </c>
      <c r="F27" s="53">
        <f>F10/[2]ROT!F10</f>
        <v>0.65091117724369463</v>
      </c>
      <c r="G27" s="53">
        <f>G10/[2]ROT!G10</f>
        <v>0.62718322114631431</v>
      </c>
      <c r="H27" s="53">
        <f>H10/[2]ROT!H10</f>
        <v>0.63869509545014425</v>
      </c>
      <c r="I27" s="53">
        <f>I10/[2]ROT!I10</f>
        <v>0.65014700738340425</v>
      </c>
      <c r="J27" s="53">
        <f>J10/[2]ROT!J10</f>
        <v>0.64807696365617207</v>
      </c>
      <c r="K27" s="53">
        <f>K10/[2]ROT!K10</f>
        <v>0.65324016799582152</v>
      </c>
      <c r="L27" s="53">
        <f>L10/[2]ROT!L10</f>
        <v>0.65386146017838798</v>
      </c>
      <c r="M27" s="53">
        <f>M10/[2]ROT!M10</f>
        <v>0.65616318876172441</v>
      </c>
      <c r="N27" s="53">
        <f>N10/[2]ROT!N10</f>
        <v>0.64151948779347423</v>
      </c>
      <c r="O27" s="53">
        <f>O10/[2]ROT!O10</f>
        <v>0.65073698356302689</v>
      </c>
      <c r="P27" s="53">
        <f>P10/[2]ROT!P10</f>
        <v>0.63670979879217604</v>
      </c>
      <c r="Q27" s="53">
        <f>Q10/[2]ROT!Q10</f>
        <v>0.6364258320735694</v>
      </c>
      <c r="R27" s="53">
        <f>R10/[2]ROT!R10</f>
        <v>0.63139162312910269</v>
      </c>
      <c r="S27" s="53">
        <f>S10/[2]ROT!S10</f>
        <v>0.62560606335854052</v>
      </c>
      <c r="T27" s="53">
        <f>T10/[2]ROT!T10</f>
        <v>0.62836512841947412</v>
      </c>
      <c r="U27" s="53">
        <f>U10/[2]ROT!U10</f>
        <v>0.62982852954273738</v>
      </c>
      <c r="V27" s="53">
        <f>V10/[2]ROT!V10</f>
        <v>0.63152997537494593</v>
      </c>
    </row>
    <row r="28" spans="1:22" x14ac:dyDescent="0.3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22" x14ac:dyDescent="0.3">
      <c r="B29" s="57" t="s">
        <v>87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</row>
    <row r="30" spans="1:22" x14ac:dyDescent="0.3">
      <c r="B30" s="42">
        <v>2002</v>
      </c>
      <c r="C30" s="42">
        <v>2003</v>
      </c>
      <c r="D30" s="42">
        <v>2004</v>
      </c>
      <c r="E30" s="42">
        <v>2005</v>
      </c>
      <c r="F30" s="42">
        <v>2006</v>
      </c>
      <c r="G30" s="42">
        <v>2007</v>
      </c>
      <c r="H30" s="42">
        <v>2008</v>
      </c>
      <c r="I30" s="42">
        <v>2009</v>
      </c>
      <c r="J30" s="42">
        <v>2010</v>
      </c>
      <c r="K30" s="42">
        <v>2011</v>
      </c>
      <c r="L30" s="42">
        <v>2012</v>
      </c>
      <c r="M30" s="42">
        <v>2013</v>
      </c>
      <c r="N30" s="42">
        <v>2014</v>
      </c>
      <c r="O30" s="42">
        <v>2015</v>
      </c>
      <c r="P30" s="42">
        <f>P3</f>
        <v>2016</v>
      </c>
      <c r="Q30" s="42">
        <f>Q3</f>
        <v>2017</v>
      </c>
      <c r="R30" s="42">
        <f>R3</f>
        <v>2018</v>
      </c>
      <c r="S30" s="42">
        <v>2019</v>
      </c>
      <c r="T30" s="42">
        <v>2020</v>
      </c>
      <c r="U30" s="42">
        <v>2021</v>
      </c>
      <c r="V30" s="42">
        <v>2022</v>
      </c>
    </row>
    <row r="31" spans="1:22" x14ac:dyDescent="0.3">
      <c r="B31" s="50">
        <f>B10/[2]Recettes!B10</f>
        <v>0.69910723119229023</v>
      </c>
      <c r="C31" s="50">
        <f>C10/[2]Recettes!C10</f>
        <v>0.67976831238873658</v>
      </c>
      <c r="D31" s="50">
        <f>D10/[2]Recettes!D10</f>
        <v>0.68247027705393359</v>
      </c>
      <c r="E31" s="50">
        <f>E10/[2]Recettes!E10</f>
        <v>0.67760815023197185</v>
      </c>
      <c r="F31" s="50">
        <f>F10/[2]Recettes!F10</f>
        <v>0.64433953676472966</v>
      </c>
      <c r="G31" s="50">
        <f>G10/[2]Recettes!G10</f>
        <v>0.62028364488138632</v>
      </c>
      <c r="H31" s="50">
        <f>H10/[2]Recettes!H10</f>
        <v>0.63293785591192997</v>
      </c>
      <c r="I31" s="50">
        <f>I10/[2]Recettes!I10</f>
        <v>0.6451659712423079</v>
      </c>
      <c r="J31" s="50">
        <f>J10/[2]Recettes!J10</f>
        <v>0.63991981137360043</v>
      </c>
      <c r="K31" s="50">
        <f>K10/[2]Recettes!K10</f>
        <v>0.64652965771157345</v>
      </c>
      <c r="L31" s="50">
        <f>L10/[2]Recettes!L10</f>
        <v>0.65026136234545995</v>
      </c>
      <c r="M31" s="50">
        <f>M10/[2]Recettes!M10</f>
        <v>0.65215977756314392</v>
      </c>
      <c r="N31" s="50">
        <f>N10/[2]Recettes!N10</f>
        <v>0.63566836584037767</v>
      </c>
      <c r="O31" s="50">
        <f>O10/[2]Recettes!O10</f>
        <v>0.64778814078318459</v>
      </c>
      <c r="P31" s="50">
        <f>P10/[2]Recettes!P10</f>
        <v>0.63422772477375822</v>
      </c>
      <c r="Q31" s="50">
        <f>Q10/[2]Recettes!Q10</f>
        <v>0.63379599732209557</v>
      </c>
      <c r="R31" s="50">
        <f>R10/[2]Recettes!R10</f>
        <v>0.62880479913372556</v>
      </c>
      <c r="S31" s="50">
        <f>S10/[2]Recettes!S10</f>
        <v>0.62275051264653436</v>
      </c>
      <c r="T31" s="50">
        <f>T10/[2]Recettes!T10</f>
        <v>0.62560774363875937</v>
      </c>
      <c r="U31" s="50">
        <f>U10/[2]Recettes!U10</f>
        <v>0.63030095986606294</v>
      </c>
      <c r="V31" s="50">
        <f>V10/[2]Recettes!V10</f>
        <v>0.62805477842225188</v>
      </c>
    </row>
  </sheetData>
  <mergeCells count="4">
    <mergeCell ref="B2:V2"/>
    <mergeCell ref="B14:V14"/>
    <mergeCell ref="B25:V25"/>
    <mergeCell ref="B29:V29"/>
  </mergeCells>
  <pageMargins left="0.7" right="0.7" top="0.75" bottom="0.75" header="0.3" footer="0.3"/>
  <customProperties>
    <customPr name="EpmWorksheetKeyString_GU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9CDE481C194346AC1C3181CA8EF29F" ma:contentTypeVersion="25" ma:contentTypeDescription="Crée un document." ma:contentTypeScope="" ma:versionID="0a19bc25b12d9cf71b73e279823088ce">
  <xsd:schema xmlns:xsd="http://www.w3.org/2001/XMLSchema" xmlns:xs="http://www.w3.org/2001/XMLSchema" xmlns:p="http://schemas.microsoft.com/office/2006/metadata/properties" xmlns:ns2="e604605e-22fb-409f-92c1-68be77b310f8" xmlns:ns3="7e7c50e0-05bd-4ad3-bbcd-fcac9451d0c9" targetNamespace="http://schemas.microsoft.com/office/2006/metadata/properties" ma:root="true" ma:fieldsID="9381dee6664320341684deeb3468a509" ns2:_="" ns3:_="">
    <xsd:import namespace="e604605e-22fb-409f-92c1-68be77b310f8"/>
    <xsd:import namespace="7e7c50e0-05bd-4ad3-bbcd-fcac9451d0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Fichier" minOccurs="0"/>
                <xsd:element ref="ns2:Document_travail" minOccurs="0"/>
                <xsd:element ref="ns2:Apublier" minOccurs="0"/>
                <xsd:element ref="ns2:Langue" minOccurs="0"/>
                <xsd:element ref="ns3:SharedWithUsers" minOccurs="0"/>
                <xsd:element ref="ns3:SharedWithDetails" minOccurs="0"/>
                <xsd:element ref="ns2:UA" minOccurs="0"/>
                <xsd:element ref="ns2:MediaLengthInSeconds" minOccurs="0"/>
                <xsd:element ref="ns2:Publication" minOccurs="0"/>
                <xsd:element ref="ns2:Ann_x00e9_e" minOccurs="0"/>
                <xsd:element ref="ns2:Objet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4605e-22fb-409f-92c1-68be77b31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Fichier" ma:index="16" nillable="true" ma:displayName="Fichier" ma:format="Dropdown" ma:internalName="Fichier">
      <xsd:simpleType>
        <xsd:union memberTypes="dms:Text">
          <xsd:simpleType>
            <xsd:restriction base="dms:Choice">
              <xsd:enumeration value="Word"/>
              <xsd:enumeration value="Excel"/>
              <xsd:enumeration value="PowerPoint"/>
              <xsd:enumeration value="pdf"/>
              <xsd:enumeration value="jpg"/>
              <xsd:enumeration value="png"/>
              <xsd:enumeration value="gif"/>
              <xsd:enumeration value="Ai"/>
              <xsd:enumeration value="Id"/>
              <xsd:enumeration value="Ps"/>
            </xsd:restriction>
          </xsd:simpleType>
        </xsd:union>
      </xsd:simpleType>
    </xsd:element>
    <xsd:element name="Document_travail" ma:index="17" nillable="true" ma:displayName="Type_document" ma:format="Dropdown" ma:internalName="Document_travail">
      <xsd:simpleType>
        <xsd:restriction base="dms:Choice">
          <xsd:enumeration value="Loi"/>
          <xsd:enumeration value="Ordonnance"/>
          <xsd:enumeration value="Décret"/>
          <xsd:enumeration value="Arrêté_Gouvernement"/>
          <xsd:enumeration value="Arrêté_ministériel"/>
          <xsd:enumeration value="Arrêté_Cocom"/>
          <xsd:enumeration value="Arrêté_Cocof"/>
          <xsd:enumeration value="Arrêté_VGC"/>
          <xsd:enumeration value="Circulaire"/>
          <xsd:enumeration value="Convention"/>
          <xsd:enumeration value="Directive"/>
          <xsd:enumeration value="Règlement"/>
        </xsd:restriction>
      </xsd:simpleType>
    </xsd:element>
    <xsd:element name="Apublier" ma:index="18" nillable="true" ma:displayName="Statut" ma:format="Dropdown" ma:internalName="Apubli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 cours"/>
                    <xsd:enumeration value="A publier"/>
                    <xsd:enumeration value="A supprimer"/>
                    <xsd:enumeration value="Publié"/>
                    <xsd:enumeration value="Validé"/>
                    <xsd:enumeration value="Transmis Dircom"/>
                  </xsd:restriction>
                </xsd:simpleType>
              </xsd:element>
            </xsd:sequence>
          </xsd:extension>
        </xsd:complexContent>
      </xsd:complexType>
    </xsd:element>
    <xsd:element name="Langue" ma:index="19" nillable="true" ma:displayName="Langue" ma:format="Dropdown" ma:internalName="Langue">
      <xsd:simpleType>
        <xsd:restriction base="dms:Choice">
          <xsd:enumeration value="FR"/>
          <xsd:enumeration value="NL"/>
          <xsd:enumeration value="FR_NL"/>
        </xsd:restriction>
      </xsd:simpleType>
    </xsd:element>
    <xsd:element name="UA" ma:index="22" nillable="true" ma:displayName="UA" ma:format="Dropdown" ma:internalName="UA">
      <xsd:simpleType>
        <xsd:restriction base="dms:Choice">
          <xsd:enumeration value="BPL"/>
          <xsd:enumeration value="DG"/>
          <xsd:enumeration value="AFJ"/>
          <xsd:enumeration value="DFL"/>
          <xsd:enumeration value="DIN"/>
          <xsd:enumeration value="DPL"/>
          <xsd:enumeration value="DSF"/>
          <xsd:enumeration value="ISP"/>
          <xsd:enumeration value="MPU"/>
        </xsd:restriction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Publication" ma:index="26" nillable="true" ma:displayName="Support_Canal" ma:format="Dropdown" ma:internalName="Publication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Intranet_BPL"/>
                        <xsd:enumeration value="Site_BPL"/>
                        <xsd:enumeration value="Site_Elections"/>
                        <xsd:enumeration value="Site_SPRB"/>
                        <xsd:enumeration value="1035"/>
                        <xsd:enumeration value="Rapport_activités"/>
                        <xsd:enumeration value="Newsletter"/>
                        <xsd:enumeration value="Digital Signage"/>
                        <xsd:enumeration value="Intranet_SPRB"/>
                        <xsd:enumeration value="Letsignit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Ann_x00e9_e" ma:index="27" nillable="true" ma:displayName="Année" ma:format="Dropdown" ma:internalName="Ann_x00e9_e">
      <xsd:simpleType>
        <xsd:union memberTypes="dms:Text">
          <xsd:simpleType>
            <xsd:restriction base="dms:Choice">
              <xsd:enumeration value="2020"/>
              <xsd:enumeration value="2021"/>
              <xsd:enumeration value="2022"/>
              <xsd:enumeration value="2023"/>
            </xsd:restriction>
          </xsd:simpleType>
        </xsd:union>
      </xsd:simpleType>
    </xsd:element>
    <xsd:element name="Objet" ma:index="28" nillable="true" ma:displayName="Produits" ma:format="Dropdown" ma:internalName="Obje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tualités"/>
                    <xsd:enumeration value="Avis"/>
                    <xsd:enumeration value="Données chiffrées"/>
                    <xsd:enumeration value="Fiche technique"/>
                    <xsd:enumeration value="Focus"/>
                    <xsd:enumeration value="Formulaire en ligne"/>
                    <xsd:enumeration value="Formulaire (.pdf)"/>
                    <xsd:enumeration value="Guide"/>
                    <xsd:enumeration value="Newsletter"/>
                    <xsd:enumeration value="Rapport"/>
                    <xsd:enumeration value="Législation"/>
                    <xsd:enumeration value="Illustration, photo"/>
                    <xsd:enumeration value="Vidéo"/>
                    <xsd:enumeration value="Logo"/>
                  </xsd:restriction>
                </xsd:simpleType>
              </xsd:element>
            </xsd:sequence>
          </xsd:extension>
        </xsd:complexContent>
      </xsd:complexType>
    </xsd:element>
    <xsd:element name="lcf76f155ced4ddcb4097134ff3c332f" ma:index="30" nillable="true" ma:taxonomy="true" ma:internalName="lcf76f155ced4ddcb4097134ff3c332f" ma:taxonomyFieldName="MediaServiceImageTags" ma:displayName="Balises d’images" ma:readOnly="false" ma:fieldId="{5cf76f15-5ced-4ddc-b409-7134ff3c332f}" ma:taxonomyMulti="true" ma:sspId="57b2d657-d973-4862-aa1b-1284b6977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c50e0-05bd-4ad3-bbcd-fcac9451d0c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40A17E-4798-4B67-A2A2-7AC67182896B}"/>
</file>

<file path=customXml/itemProps2.xml><?xml version="1.0" encoding="utf-8"?>
<ds:datastoreItem xmlns:ds="http://schemas.openxmlformats.org/officeDocument/2006/customXml" ds:itemID="{E64B815F-9B11-4E35-AEAB-3B780A011010}"/>
</file>

<file path=docMetadata/LabelInfo.xml><?xml version="1.0" encoding="utf-8"?>
<clbl:labelList xmlns:clbl="http://schemas.microsoft.com/office/2020/mipLabelMetadata">
  <clbl:label id="{3e9f03cd-0512-46dc-b0d4-bb48fa70fcf2}" enabled="0" method="" siteId="{3e9f03cd-0512-46dc-b0d4-bb48fa70fcf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Dotations ZP dans Fin comm</vt:lpstr>
      <vt:lpstr>Dotations ZP dans Fin ZP </vt:lpstr>
    </vt:vector>
  </TitlesOfParts>
  <Company>SPRB GOB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BIARENT Angéline</dc:creator>
  <cp:lastModifiedBy>BIARENT Angéline</cp:lastModifiedBy>
  <dcterms:created xsi:type="dcterms:W3CDTF">2023-09-15T08:49:23Z</dcterms:created>
  <dcterms:modified xsi:type="dcterms:W3CDTF">2023-09-22T13:39:45Z</dcterms:modified>
</cp:coreProperties>
</file>